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صورت مالی و صورت وضعیت پرتفو\صورت وضعیت پرتفو\1405\مرداد\"/>
    </mc:Choice>
  </mc:AlternateContent>
  <xr:revisionPtr revIDLastSave="0" documentId="13_ncr:1_{BFEC8FA5-6FB0-4F64-84CF-BF139E31CBE5}" xr6:coauthVersionLast="47" xr6:coauthVersionMax="47" xr10:uidLastSave="{00000000-0000-0000-0000-000000000000}"/>
  <bookViews>
    <workbookView xWindow="-120" yWindow="-120" windowWidth="29040" windowHeight="15720" tabRatio="928" activeTab="10" xr2:uid="{00000000-000D-0000-FFFF-FFFF00000000}"/>
  </bookViews>
  <sheets>
    <sheet name="صورت وضعیت" sheetId="1" r:id="rId1"/>
    <sheet name="سهام" sheetId="2" r:id="rId2"/>
    <sheet name="سپرده کالایی" sheetId="4" r:id="rId3"/>
    <sheet name="اوراق" sheetId="5" r:id="rId4"/>
    <sheet name="اوراق مشتقه" sheetId="3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سپرده کالا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اعمال اختیار" sheetId="20" r:id="rId18"/>
    <sheet name="درآمد ناشی از تغییر قیمت اوراق" sheetId="21" r:id="rId19"/>
  </sheets>
  <definedNames>
    <definedName name="_xlnm.Print_Area" localSheetId="3">اوراق!$A$1:$AM$19</definedName>
    <definedName name="_xlnm.Print_Area" localSheetId="4">'اوراق مشتقه'!$A$1:$Y$22</definedName>
    <definedName name="_xlnm.Print_Area" localSheetId="5">'تعدیل قیمت'!$A$1:$N$10</definedName>
    <definedName name="_xlnm.Print_Area" localSheetId="7">درآمد!$A$1:$K$13</definedName>
    <definedName name="_xlnm.Print_Area" localSheetId="17">'درآمد اعمال اختیار'!$A$1:$Z$79</definedName>
    <definedName name="_xlnm.Print_Area" localSheetId="11">'درآمد سپرده بانکی'!$A$1:$K$12</definedName>
    <definedName name="_xlnm.Print_Area" localSheetId="10">'درآمد سرمایه گذاری در اوراق به'!$A$1:$S$22</definedName>
    <definedName name="_xlnm.Print_Area" localSheetId="8">'درآمد سرمایه گذاری در سهام'!$A$1:$V$81</definedName>
    <definedName name="_xlnm.Print_Area" localSheetId="9">'درآمد سرمایه گذاری درسپرده کالا'!#REF!</definedName>
    <definedName name="_xlnm.Print_Area" localSheetId="13">'درآمد سود سهام'!$A$1:$T$26</definedName>
    <definedName name="_xlnm.Print_Area" localSheetId="18">'درآمد ناشی از تغییر قیمت اوراق'!$A$1:$Q$45</definedName>
    <definedName name="_xlnm.Print_Area" localSheetId="16">'درآمد ناشی از فروش'!$A$1:$Q$70</definedName>
    <definedName name="_xlnm.Print_Area" localSheetId="12">'سایر درآمدها'!$A$1:$G$11</definedName>
    <definedName name="_xlnm.Print_Area" localSheetId="6">سپرده!$A$1:$M$13</definedName>
    <definedName name="_xlnm.Print_Area" localSheetId="2">'سپرده کالایی'!#REF!</definedName>
    <definedName name="_xlnm.Print_Area" localSheetId="14">'سود اوراق بهادار'!$A$1:$U$21</definedName>
    <definedName name="_xlnm.Print_Area" localSheetId="15">'سود سپرده بانکی'!$A$1:$N$12</definedName>
    <definedName name="_xlnm.Print_Area" localSheetId="1">سهام!$A$1:$AB$51</definedName>
    <definedName name="_xlnm.Print_Area" localSheetId="0">'صورت وضعیت'!#REF!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0" i="5" l="1"/>
  <c r="T14" i="5" l="1"/>
  <c r="T13" i="17"/>
  <c r="T14" i="17"/>
  <c r="T15" i="17"/>
  <c r="T16" i="17"/>
  <c r="T17" i="17"/>
  <c r="T18" i="17"/>
  <c r="T19" i="17"/>
  <c r="T20" i="17"/>
  <c r="T12" i="17"/>
  <c r="P13" i="17"/>
  <c r="P14" i="17"/>
  <c r="P15" i="17"/>
  <c r="P16" i="17"/>
  <c r="P17" i="17"/>
  <c r="P18" i="17"/>
  <c r="P19" i="17"/>
  <c r="P20" i="17"/>
  <c r="P12" i="17"/>
  <c r="N13" i="17"/>
  <c r="N14" i="17"/>
  <c r="N15" i="17"/>
  <c r="N16" i="17"/>
  <c r="N17" i="17"/>
  <c r="N18" i="17"/>
  <c r="N19" i="17"/>
  <c r="N20" i="17"/>
  <c r="N12" i="17"/>
  <c r="J13" i="17"/>
  <c r="J14" i="17"/>
  <c r="J15" i="17"/>
  <c r="J16" i="17"/>
  <c r="J17" i="17"/>
  <c r="J18" i="17"/>
  <c r="J19" i="17"/>
  <c r="J20" i="17"/>
  <c r="J12" i="17"/>
  <c r="H22" i="11"/>
  <c r="R22" i="11"/>
  <c r="P22" i="11"/>
  <c r="R14" i="11"/>
  <c r="R15" i="11"/>
  <c r="R16" i="11"/>
  <c r="R17" i="11"/>
  <c r="R18" i="11"/>
  <c r="R19" i="11"/>
  <c r="R20" i="11"/>
  <c r="R21" i="11"/>
  <c r="R13" i="11"/>
  <c r="L22" i="11"/>
  <c r="J22" i="11"/>
  <c r="D22" i="11"/>
  <c r="J14" i="11"/>
  <c r="J15" i="11"/>
  <c r="J16" i="11"/>
  <c r="J17" i="11"/>
  <c r="J18" i="11"/>
  <c r="J19" i="11"/>
  <c r="J20" i="11"/>
  <c r="J21" i="11"/>
  <c r="J13" i="11"/>
  <c r="T19" i="5"/>
  <c r="AH15" i="5"/>
  <c r="AJ15" i="5" s="1"/>
  <c r="AH16" i="5"/>
  <c r="AH17" i="5"/>
  <c r="AH18" i="5"/>
  <c r="AJ18" i="5" s="1"/>
  <c r="AH14" i="5"/>
  <c r="AH19" i="5" s="1"/>
  <c r="R14" i="5"/>
  <c r="X18" i="5"/>
  <c r="X17" i="5"/>
  <c r="X16" i="5"/>
  <c r="X15" i="5"/>
  <c r="X19" i="5"/>
  <c r="Z19" i="5"/>
  <c r="AH11" i="5"/>
  <c r="AJ11" i="5"/>
  <c r="AH12" i="5"/>
  <c r="AJ12" i="5"/>
  <c r="AH13" i="5"/>
  <c r="AJ13" i="5"/>
  <c r="AJ16" i="5"/>
  <c r="AJ17" i="5"/>
  <c r="AB19" i="5"/>
  <c r="V19" i="5"/>
  <c r="R19" i="5"/>
  <c r="P19" i="5"/>
  <c r="AD11" i="5"/>
  <c r="AD12" i="5"/>
  <c r="AD13" i="5"/>
  <c r="AD19" i="5"/>
  <c r="R10" i="5"/>
  <c r="T10" i="5" s="1"/>
  <c r="R11" i="5"/>
  <c r="T11" i="5" s="1"/>
  <c r="R12" i="5"/>
  <c r="T12" i="5" s="1"/>
  <c r="R13" i="5"/>
  <c r="T13" i="5" s="1"/>
  <c r="AJ14" i="5" l="1"/>
  <c r="AJ19" i="5" l="1"/>
  <c r="AL14" i="5" s="1"/>
  <c r="AL11" i="5" l="1"/>
  <c r="AL10" i="5"/>
  <c r="AL12" i="5"/>
  <c r="AL13" i="5"/>
  <c r="AL16" i="5"/>
  <c r="AL15" i="5"/>
  <c r="AL18" i="5"/>
  <c r="AL17" i="5"/>
  <c r="AL19" i="5" l="1"/>
  <c r="Q45" i="21" l="1"/>
  <c r="O45" i="21"/>
  <c r="M45" i="21"/>
  <c r="K45" i="21"/>
  <c r="I45" i="21"/>
  <c r="G45" i="21"/>
  <c r="E45" i="21"/>
  <c r="C45" i="21"/>
  <c r="Y79" i="20"/>
  <c r="W79" i="20"/>
  <c r="U79" i="20"/>
  <c r="S79" i="20"/>
  <c r="O79" i="20"/>
  <c r="Q79" i="20"/>
  <c r="M79" i="20"/>
  <c r="K79" i="20"/>
  <c r="Q70" i="19"/>
  <c r="O70" i="19"/>
  <c r="M70" i="19"/>
  <c r="K70" i="19"/>
  <c r="I70" i="19"/>
  <c r="G70" i="19"/>
  <c r="E70" i="19"/>
  <c r="C70" i="19"/>
  <c r="M12" i="18"/>
  <c r="K12" i="18"/>
  <c r="I12" i="18"/>
  <c r="G12" i="18"/>
  <c r="E12" i="18"/>
  <c r="C12" i="18"/>
  <c r="T21" i="17"/>
  <c r="R21" i="17"/>
  <c r="P21" i="17"/>
  <c r="N21" i="17"/>
  <c r="J21" i="17"/>
  <c r="S26" i="15"/>
  <c r="Q26" i="15"/>
  <c r="O26" i="15"/>
  <c r="M26" i="15"/>
  <c r="K26" i="15"/>
  <c r="I26" i="15"/>
  <c r="F12" i="8"/>
  <c r="F11" i="8"/>
  <c r="J11" i="8" s="1"/>
  <c r="F10" i="8"/>
  <c r="J10" i="8" s="1"/>
  <c r="F9" i="8"/>
  <c r="J9" i="8" s="1"/>
  <c r="F8" i="8"/>
  <c r="J8" i="8" s="1"/>
  <c r="F11" i="14"/>
  <c r="D11" i="14"/>
  <c r="H12" i="13"/>
  <c r="D12" i="13"/>
  <c r="V12" i="10"/>
  <c r="T12" i="10"/>
  <c r="R12" i="10"/>
  <c r="P12" i="10"/>
  <c r="N12" i="10"/>
  <c r="L12" i="10"/>
  <c r="J12" i="10"/>
  <c r="H12" i="10"/>
  <c r="F12" i="10"/>
  <c r="D12" i="10"/>
  <c r="V81" i="9"/>
  <c r="R81" i="9"/>
  <c r="P81" i="9"/>
  <c r="N81" i="9"/>
  <c r="L81" i="9"/>
  <c r="J81" i="9"/>
  <c r="H81" i="9"/>
  <c r="F81" i="9"/>
  <c r="D81" i="9"/>
  <c r="J12" i="8"/>
  <c r="L13" i="7"/>
  <c r="L10" i="7"/>
  <c r="L11" i="7"/>
  <c r="XFD11" i="7" s="1"/>
  <c r="L12" i="7"/>
  <c r="L9" i="7"/>
  <c r="J13" i="7"/>
  <c r="H13" i="7"/>
  <c r="F13" i="7"/>
  <c r="D13" i="7"/>
  <c r="K10" i="6"/>
  <c r="C10" i="6"/>
  <c r="U22" i="3"/>
  <c r="I22" i="3"/>
  <c r="AA11" i="4"/>
  <c r="Y11" i="4"/>
  <c r="W11" i="4"/>
  <c r="U11" i="4"/>
  <c r="S11" i="4"/>
  <c r="Q11" i="4"/>
  <c r="O11" i="4"/>
  <c r="M11" i="4"/>
  <c r="K11" i="4"/>
  <c r="I11" i="4"/>
  <c r="G11" i="4"/>
  <c r="E11" i="4"/>
  <c r="AA51" i="2"/>
  <c r="Y51" i="2"/>
  <c r="W51" i="2"/>
  <c r="S51" i="2"/>
  <c r="Q51" i="2"/>
  <c r="O51" i="2"/>
  <c r="M51" i="2"/>
  <c r="K51" i="2"/>
  <c r="I51" i="2"/>
  <c r="G51" i="2"/>
  <c r="E51" i="2"/>
  <c r="F13" i="8" l="1"/>
  <c r="H9" i="8" s="1"/>
  <c r="J13" i="8"/>
  <c r="H11" i="8"/>
  <c r="H10" i="8"/>
  <c r="H8" i="8"/>
  <c r="H12" i="8" l="1"/>
  <c r="H13" i="8" s="1"/>
</calcChain>
</file>

<file path=xl/sharedStrings.xml><?xml version="1.0" encoding="utf-8"?>
<sst xmlns="http://schemas.openxmlformats.org/spreadsheetml/2006/main" count="995" uniqueCount="327">
  <si>
    <t>صندوق سرمایه‌گذاری مشترک ایساتیس پویای یزد</t>
  </si>
  <si>
    <t>صورت وضعیت پرتفوی</t>
  </si>
  <si>
    <t>برای ماه منتهی به 1405/05/27</t>
  </si>
  <si>
    <t>-1</t>
  </si>
  <si>
    <t>سرمایه گذاری ها</t>
  </si>
  <si>
    <t>-1-1</t>
  </si>
  <si>
    <t>سرمایه گذاری در سهام و حق تقدم سهام</t>
  </si>
  <si>
    <t>1405/04/27</t>
  </si>
  <si>
    <t>تغییرات طی دوره</t>
  </si>
  <si>
    <t>1405/05/27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</si>
  <si>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</si>
  <si>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</si>
  <si>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</si>
  <si>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</si>
  <si>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</si>
  <si>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</si>
  <si>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</si>
  <si>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</si>
  <si>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</si>
  <si>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</si>
  <si>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باما</t>
  </si>
  <si>
    <t>بانک تجارت</t>
  </si>
  <si>
    <t>بانک ملت</t>
  </si>
  <si>
    <t>پالایش نفت اصفهان</t>
  </si>
  <si>
    <t>پخش هجرت</t>
  </si>
  <si>
    <t>چینی ایران</t>
  </si>
  <si>
    <t>داروسازی دانا</t>
  </si>
  <si>
    <t>دارویی و نهاده های زاگرس دارو</t>
  </si>
  <si>
    <t>دامداری تلیسه نمونه</t>
  </si>
  <si>
    <t>رهیاب پیام گستران</t>
  </si>
  <si>
    <t>رینگ اسپرت نور نی ریز</t>
  </si>
  <si>
    <t>س.کشت ودام صنایع لبنی تامین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</si>
  <si>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</si>
  <si>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</si>
  <si>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</si>
  <si>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</si>
  <si>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سیمان باقران</t>
  </si>
  <si>
    <t>سیمرغ</t>
  </si>
  <si>
    <t>شرکت صنایع غذایی مینو شرق</t>
  </si>
  <si>
    <t>شمش طلا GoldBar</t>
  </si>
  <si>
    <t>شمش نقره SilverBar</t>
  </si>
  <si>
    <t>صنعتی‌ بهشهر</t>
  </si>
  <si>
    <t>فولاد  خوزستان</t>
  </si>
  <si>
    <t>فولاد مبارکه اصفهان</t>
  </si>
  <si>
    <t>گسترش‌سرمایه‌گذاری‌ایران‌خودرو</t>
  </si>
  <si>
    <t>کشتیرانی جمهوری اسلامی ایران</t>
  </si>
  <si>
    <t>البرزدارو</t>
  </si>
  <si>
    <t>سبحان دارو</t>
  </si>
  <si>
    <t>گروه دارویی برکت</t>
  </si>
  <si>
    <t>صنعت غذایی کورش</t>
  </si>
  <si>
    <t>ملی‌ صنایع‌ مس‌ ایران‌</t>
  </si>
  <si>
    <t>پالایش نفت تهران</t>
  </si>
  <si>
    <t>بانک صادرات ایران</t>
  </si>
  <si>
    <t>کاشی‌ پارس‌</t>
  </si>
  <si>
    <t>سیمان فارس و خوزستان</t>
  </si>
  <si>
    <t>معدنی‌وصنعتی‌چادرملو</t>
  </si>
  <si>
    <t>لابراتوارداروسازی‌  دکترعبیدی‌</t>
  </si>
  <si>
    <t>پالایش نفت بندرعباس</t>
  </si>
  <si>
    <t>پخش البرز</t>
  </si>
  <si>
    <t>اختیارخ وبصادر-550-1405/05/20</t>
  </si>
  <si>
    <t>اختیارخ فملی-22000-1405/05/14</t>
  </si>
  <si>
    <t>دارویی‌ لقمان‌</t>
  </si>
  <si>
    <t>پویا زرکان آق دره</t>
  </si>
  <si>
    <t>جمع</t>
  </si>
  <si>
    <t>نام سهام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</si>
  <si>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</si>
  <si>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</si>
  <si>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</si>
  <si>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</si>
  <si>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</si>
  <si>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</si>
  <si>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</si>
  <si>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</si>
  <si>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شپنا-11000-1405/06/18</t>
  </si>
  <si>
    <t>اختیار خرید</t>
  </si>
  <si>
    <t>موقعیت فروش</t>
  </si>
  <si>
    <t>-</t>
  </si>
  <si>
    <t>1405/06/18</t>
  </si>
  <si>
    <t>اختیارخ شپنا-10000-1405/06/18</t>
  </si>
  <si>
    <t>اختیارخ وتجارت-700-1405/06/18</t>
  </si>
  <si>
    <t>اختیارخ وبملت-1400-1405/05/20</t>
  </si>
  <si>
    <t>1405/05/20</t>
  </si>
  <si>
    <t>اختیارخ شپنا-9000-1405/06/18</t>
  </si>
  <si>
    <t>اختیارخ شپنا-8000-1405/06/18</t>
  </si>
  <si>
    <t>اختیارخ وتجارت-600-1405/06/18</t>
  </si>
  <si>
    <t>اختیارخ شپنا-7500-1405/06/18</t>
  </si>
  <si>
    <t>اختیارخ شستا-2400-1405/05/14</t>
  </si>
  <si>
    <t>1405/05/14</t>
  </si>
  <si>
    <t>اختیارخ شپنا-12000-1405/06/18</t>
  </si>
  <si>
    <t>اختیارخ شستا-2200-1405/05/14</t>
  </si>
  <si>
    <t>اختیارخ شستا-2800-1405/06/11</t>
  </si>
  <si>
    <t>1405/06/11</t>
  </si>
  <si>
    <t>اختیارخ شستا-3000-1405/06/11</t>
  </si>
  <si>
    <t>اختیارخ وبملت-1400-1405/06/18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</si>
  <si>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</si>
  <si>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</si>
  <si>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</si>
  <si>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</si>
  <si>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</si>
  <si>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</si>
  <si>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</si>
  <si>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</si>
  <si>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</si>
  <si>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عام دولت233-ش.خ061001</t>
  </si>
  <si>
    <t>بله</t>
  </si>
  <si>
    <t>1404/07/01</t>
  </si>
  <si>
    <t>1406/10/01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</si>
  <si>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</si>
  <si>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</si>
  <si>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</si>
  <si>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</si>
  <si>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</si>
  <si>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</si>
  <si>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</si>
  <si>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</si>
  <si>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-101.99%</t>
  </si>
  <si>
    <t>اخبار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</si>
  <si>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</si>
  <si>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</si>
  <si>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</si>
  <si>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</si>
  <si>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</si>
  <si>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</si>
  <si>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</si>
  <si>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</si>
  <si>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</si>
  <si>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</si>
  <si>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</si>
  <si>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</si>
  <si>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</si>
  <si>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</si>
  <si>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</si>
  <si>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</si>
  <si>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</si>
  <si>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</si>
  <si>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</si>
  <si>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</si>
  <si>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</si>
  <si>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</si>
  <si>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</si>
  <si>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</si>
  <si>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</si>
  <si>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</si>
  <si>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</si>
  <si>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</si>
  <si>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</si>
  <si>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</si>
  <si>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نیروکلر</t>
  </si>
  <si>
    <t>توسعه خدمات دریایی وبندری سینا</t>
  </si>
  <si>
    <t>پتروشیمی پردیس</t>
  </si>
  <si>
    <t>ماشین‌ سازی‌ اراک‌</t>
  </si>
  <si>
    <t>سیمان‌ تهران‌</t>
  </si>
  <si>
    <t>ح . معدنی‌وصنعتی‌چادرملو</t>
  </si>
  <si>
    <t>میلگرد SteelRebar</t>
  </si>
  <si>
    <t>ح . سرمایه‌گذاری‌ایران‌خودرو</t>
  </si>
  <si>
    <t>صنایع پتروشیمی خلیج فارس</t>
  </si>
  <si>
    <t>کشاورزی و دامپروری بینالود</t>
  </si>
  <si>
    <t>گسترش نفت و گاز پارسیان</t>
  </si>
  <si>
    <t>ایران‌ ترانسفو</t>
  </si>
  <si>
    <t>کویر تایر</t>
  </si>
  <si>
    <t>سیمان‌سپاهان‌</t>
  </si>
  <si>
    <t>اختیارخ وبملت-1000-1405/03/20</t>
  </si>
  <si>
    <t>اختیارخ وبملت-1300-1405/03/20</t>
  </si>
  <si>
    <t>سوژمیران</t>
  </si>
  <si>
    <t>صنایع پتروشیمی کرمانشاه</t>
  </si>
  <si>
    <t>نفت سپاهان</t>
  </si>
  <si>
    <t>توسعه ساختمان سپهر تهران</t>
  </si>
  <si>
    <t>پالایش نفت تبریز</t>
  </si>
  <si>
    <t>اختیارخ وبملت-1200-1405/03/20</t>
  </si>
  <si>
    <t>مواد اولیه دارویی البرز بالک</t>
  </si>
  <si>
    <t>سرمایه‌گذاری‌غدیر(هلدینگ‌</t>
  </si>
  <si>
    <t>پتروشیمی اروند</t>
  </si>
  <si>
    <t>اختیارخ وبملت-1100-1405/03/20</t>
  </si>
  <si>
    <t>فولاد امیرکبیرکاشان</t>
  </si>
  <si>
    <t>گروه مپنا (سهامی عام)</t>
  </si>
  <si>
    <t>س. نفت و گاز و پتروشیمی تأمین</t>
  </si>
  <si>
    <t>بانک‌اقتصادنوین‌</t>
  </si>
  <si>
    <t>سیمان آبیک</t>
  </si>
  <si>
    <t>اختیارخ شستا-1700-1405/03/13</t>
  </si>
  <si>
    <t>-2-2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</si>
  <si>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</si>
  <si>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</si>
  <si>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</si>
  <si>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</si>
  <si>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دولت256-ش.خ070318</t>
  </si>
  <si>
    <t>مرابحه عام دولت 166-ش.خ050419</t>
  </si>
  <si>
    <t>مرابحه عام دولت211-ش.خ050528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</si>
  <si>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</si>
  <si>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</si>
  <si>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</si>
  <si>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</si>
  <si>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</si>
  <si>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</si>
  <si>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</si>
  <si>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</si>
  <si>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</si>
  <si>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</si>
  <si>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</si>
  <si>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</si>
  <si>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</si>
  <si>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</si>
  <si>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</si>
  <si>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1405/03/05</t>
  </si>
  <si>
    <t>1405/04/30</t>
  </si>
  <si>
    <t>1405/02/31</t>
  </si>
  <si>
    <t>1405/05/11</t>
  </si>
  <si>
    <t>1405/03/25</t>
  </si>
  <si>
    <t>1405/04/31</t>
  </si>
  <si>
    <t>1405/04/17</t>
  </si>
  <si>
    <t>1405/01/31</t>
  </si>
  <si>
    <t>1405/04/09</t>
  </si>
  <si>
    <t>1405/04/11</t>
  </si>
  <si>
    <t>1405/04/06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</si>
  <si>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</si>
  <si>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</si>
  <si>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</si>
  <si>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</si>
  <si>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</si>
  <si>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1407/03/18</t>
  </si>
  <si>
    <t>1405/05/28</t>
  </si>
  <si>
    <t>1405/04/19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</si>
  <si>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</si>
  <si>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</si>
  <si>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</si>
  <si>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</si>
  <si>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</si>
  <si>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</si>
  <si>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</si>
  <si>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</si>
  <si>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</si>
  <si>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</si>
  <si>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</si>
  <si>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</si>
  <si>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</si>
  <si>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</si>
  <si>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</si>
  <si>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</si>
  <si>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ضستا50491</t>
  </si>
  <si>
    <t>ضستا60501</t>
  </si>
  <si>
    <t>1405/05/24</t>
  </si>
  <si>
    <t>ضستا60511</t>
  </si>
  <si>
    <t>ضستا50481</t>
  </si>
  <si>
    <t>شپنا1</t>
  </si>
  <si>
    <t>ضشنا60431</t>
  </si>
  <si>
    <t>1405/05/19</t>
  </si>
  <si>
    <t>ضشنا60461</t>
  </si>
  <si>
    <t>ضشنا60421</t>
  </si>
  <si>
    <t>ضشنا60441</t>
  </si>
  <si>
    <t>ضشنا60451</t>
  </si>
  <si>
    <t>ضشنا60471</t>
  </si>
  <si>
    <t>وبملت1</t>
  </si>
  <si>
    <t>ضملت50321</t>
  </si>
  <si>
    <t>ضملت50331</t>
  </si>
  <si>
    <t>1405/05/12</t>
  </si>
  <si>
    <t>ضملت50311</t>
  </si>
  <si>
    <t>خودرو1</t>
  </si>
  <si>
    <t>ضخود50521</t>
  </si>
  <si>
    <t>1405/05/08</t>
  </si>
  <si>
    <t>وتجارت1</t>
  </si>
  <si>
    <t>ضجار60431</t>
  </si>
  <si>
    <t>1405/05/17</t>
  </si>
  <si>
    <t>ضجار60451</t>
  </si>
  <si>
    <t>طستا30401</t>
  </si>
  <si>
    <t>طستا30441</t>
  </si>
  <si>
    <t>ضستا40461</t>
  </si>
  <si>
    <t>طستا30431</t>
  </si>
  <si>
    <t>ضستا40451</t>
  </si>
  <si>
    <t>طستا30411</t>
  </si>
  <si>
    <t>ضستا30411</t>
  </si>
  <si>
    <t>ضستا40471</t>
  </si>
  <si>
    <t>طستا30421</t>
  </si>
  <si>
    <t>طستا12421</t>
  </si>
  <si>
    <t>ضستا40441</t>
  </si>
  <si>
    <t>طملت12041</t>
  </si>
  <si>
    <t>ضملت40261</t>
  </si>
  <si>
    <t>ضملت40231</t>
  </si>
  <si>
    <t>ضملت30641</t>
  </si>
  <si>
    <t>ضملت40241</t>
  </si>
  <si>
    <t>ضملت30651</t>
  </si>
  <si>
    <t>ضملت30621</t>
  </si>
  <si>
    <t>ضملت40221</t>
  </si>
  <si>
    <t>ضخود40581</t>
  </si>
  <si>
    <t>ضخود40601</t>
  </si>
  <si>
    <t>ضخود50531</t>
  </si>
  <si>
    <t>ضخود40591</t>
  </si>
  <si>
    <t>ضجار40331</t>
  </si>
  <si>
    <t>ضجار40311</t>
  </si>
  <si>
    <t>ضجار40301</t>
  </si>
  <si>
    <t>ضجار40321</t>
  </si>
  <si>
    <t>ضجار60471</t>
  </si>
  <si>
    <t>درآمد ناشی از تغییر قیمت اوراق بهادار</t>
  </si>
  <si>
    <t>سود و زیان ناشی از تغییر قیمت</t>
  </si>
  <si>
    <t>ضستا60521</t>
  </si>
  <si>
    <t>ضستا60531</t>
  </si>
  <si>
    <t>ضملت60221</t>
  </si>
  <si>
    <t>سرمایه گذاری در سپرده کالایی</t>
  </si>
  <si>
    <t>1405/03/27</t>
  </si>
  <si>
    <t>بانک سامان</t>
  </si>
  <si>
    <t>بانک ملی</t>
  </si>
  <si>
    <t>بانک خاورمیانه</t>
  </si>
  <si>
    <t>بانک پاسارگاد</t>
  </si>
  <si>
    <t>درآمد حاصل از سرمایه گذاری در سپرده کالایی</t>
  </si>
  <si>
    <t>درآمد حاصل از سرمایه­گذاری در سپرده کالایی</t>
  </si>
  <si>
    <t>اوراق  تامین مالی جمعی ایساخیام</t>
  </si>
  <si>
    <t>اوراق  تامین مالی جمعی ایساطوسی</t>
  </si>
  <si>
    <t>اوراق  تامین مالی جمعی ایساقطعه</t>
  </si>
  <si>
    <t>اوراق  تامین مالی جمعی ایسااخشک</t>
  </si>
  <si>
    <t>اوراق  تامین مالی جمعی ایساگوهر</t>
  </si>
  <si>
    <t>1404/05/22</t>
  </si>
  <si>
    <t>1405/05/22</t>
  </si>
  <si>
    <t>1404/06/31</t>
  </si>
  <si>
    <t>1405/06/31</t>
  </si>
  <si>
    <t>1405/07/01</t>
  </si>
  <si>
    <t>1404/11/13</t>
  </si>
  <si>
    <t>1405/11/13</t>
  </si>
  <si>
    <t>1405/01/09</t>
  </si>
  <si>
    <t>1406/01/09</t>
  </si>
  <si>
    <t>خیر</t>
  </si>
  <si>
    <t>اوراق  تامین مالی جمعی ایساولتا</t>
  </si>
  <si>
    <t>اوراق  تامین مالی جمعی ایساآهکی</t>
  </si>
  <si>
    <t>اوراق  تامین مالی جمعی ایسااویل</t>
  </si>
  <si>
    <t>اوراق  تامین مالی جمعی ایساموتو</t>
  </si>
  <si>
    <t>1406/05/07</t>
  </si>
  <si>
    <t>1406/05/17</t>
  </si>
  <si>
    <t>1406/05/20</t>
  </si>
  <si>
    <t>1406/05/19</t>
  </si>
  <si>
    <t>1405/05/07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</si>
</sst>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;[Red]\(#,##0\);\-\ ;"/>
    <numFmt numFmtId="165" formatCode="#,##0.00\ ;[Red]\(#,##0.00\);\-\ "/>
    <numFmt numFmtId="166" formatCode="#,##0.0000"/>
    <numFmt numFmtId="167" formatCode="#,##0.000000"/>
  </numFmts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22"/>
      <color rgb="FF000000"/>
      <name val="B Nazanin"/>
      <charset val="178"/>
    </font>
    <font>
      <b/>
      <sz val="10"/>
      <color rgb="FF000000"/>
      <name val="Arial"/>
      <family val="2"/>
    </font>
    <font>
      <sz val="12"/>
      <color rgb="FFFF0000"/>
      <name val="B Nazanin"/>
      <charset val="178"/>
    </font>
    <font>
      <b/>
      <sz val="10"/>
      <color rgb="FF000000"/>
      <name val="Arial"/>
      <family val="2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166" fontId="4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4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left"/>
    </xf>
    <xf numFmtId="0" fontId="8" fillId="0" borderId="0" xfId="0" applyFont="1" applyAlignment="1">
      <alignment horizontal="left"/>
    </xf>
    <xf numFmtId="164" fontId="3" fillId="0" borderId="5" xfId="0" applyNumberFormat="1" applyFont="1" applyBorder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9" fillId="0" borderId="5" xfId="0" applyNumberFormat="1" applyFont="1" applyBorder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164" fontId="3" fillId="0" borderId="8" xfId="0" applyNumberFormat="1" applyFont="1" applyBorder="1" applyAlignment="1">
      <alignment vertical="top"/>
    </xf>
    <xf numFmtId="165" fontId="3" fillId="0" borderId="5" xfId="0" applyNumberFormat="1" applyFont="1" applyBorder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64" fontId="4" fillId="0" borderId="2" xfId="0" applyNumberFormat="1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165" fontId="4" fillId="0" borderId="2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4" fontId="3" fillId="0" borderId="5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1450181</xdr:colOff>
      <xdr:row>2</xdr:row>
      <xdr:rowOff>330994</xdr:rowOff>
    </xdr:from>
    <xdr:to>
      <xdr:col>1</xdr:col>
      <xdr:colOff>1619250</xdr:colOff>
      <xdr:row>35</xdr:row>
      <xdr:rowOff>21501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90B19C-1519-45AA-B68D-2B3995654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3124125" y="1251744"/>
          <a:ext cx="5010944" cy="5230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rightToLeft="1" view="pageBreakPreview" zoomScaleNormal="100" zoomScaleSheetLayoutView="100" workbookViewId="0">
      <selection sqref="A1:C1"/>
    </sheetView>
  </sheetViews>
  <sheetFormatPr defaultRowHeight="12.75" x14ac:dyDescent="0.2"/>
  <cols>
    <col min="1" max="1" width="72.7109375" customWidth="1"/>
    <col min="2" max="2" width="24.5703125" customWidth="1"/>
    <col min="3" max="3" width="19" customWidth="1"/>
  </cols>
  <sheetData>
    <row r="1" spans="1:3" ht="36" x14ac:dyDescent="0.2">
      <c r="A1" s="61" t="s">
        <v>0</v>
      </c>
      <c r="B1" s="61"/>
      <c r="C1" s="61"/>
    </row>
    <row r="2" spans="1:3" ht="36" x14ac:dyDescent="0.2">
      <c r="A2" s="61" t="s">
        <v>1</v>
      </c>
      <c r="B2" s="61"/>
      <c r="C2" s="61"/>
    </row>
    <row r="3" spans="1:3" ht="36" x14ac:dyDescent="0.2">
      <c r="A3" s="61" t="s">
        <v>2</v>
      </c>
      <c r="B3" s="61"/>
      <c r="C3" s="61"/>
    </row>
    <row r="4" spans="1:3" s="20" customFormat="1" x14ac:dyDescent="0.2">
      <c r="A4" s="62"/>
      <c r="B4" s="62"/>
      <c r="C4" s="62"/>
    </row>
    <row r="5" spans="1:3" s="20" customFormat="1" x14ac:dyDescent="0.2">
      <c r="A5" s="62"/>
      <c r="B5" s="62"/>
      <c r="C5" s="62"/>
    </row>
    <row r="6" spans="1:3" s="20" customFormat="1" x14ac:dyDescent="0.2">
      <c r="A6" s="62"/>
      <c r="B6" s="62"/>
      <c r="C6" s="62"/>
    </row>
    <row r="7" spans="1:3" s="20" customFormat="1" x14ac:dyDescent="0.2">
      <c r="A7" s="62"/>
      <c r="B7" s="62"/>
      <c r="C7" s="62"/>
    </row>
    <row r="8" spans="1:3" s="20" customFormat="1" x14ac:dyDescent="0.2">
      <c r="A8" s="62"/>
      <c r="B8" s="62"/>
      <c r="C8" s="62"/>
    </row>
    <row r="9" spans="1:3" s="20" customFormat="1" x14ac:dyDescent="0.2">
      <c r="A9" s="62"/>
      <c r="B9" s="62"/>
      <c r="C9" s="62"/>
    </row>
    <row r="10" spans="1:3" s="20" customFormat="1" x14ac:dyDescent="0.2">
      <c r="A10" s="62"/>
      <c r="B10" s="62"/>
      <c r="C10" s="62"/>
    </row>
    <row r="11" spans="1:3" s="20" customFormat="1" x14ac:dyDescent="0.2">
      <c r="A11" s="62"/>
      <c r="B11" s="62"/>
      <c r="C11" s="62"/>
    </row>
    <row r="12" spans="1:3" s="20" customFormat="1" x14ac:dyDescent="0.2">
      <c r="A12" s="62"/>
      <c r="B12" s="62"/>
      <c r="C12" s="62"/>
    </row>
    <row r="13" spans="1:3" s="20" customFormat="1" x14ac:dyDescent="0.2">
      <c r="A13" s="62"/>
      <c r="B13" s="62"/>
      <c r="C13" s="62"/>
    </row>
    <row r="14" spans="1:3" s="20" customFormat="1" x14ac:dyDescent="0.2">
      <c r="A14" s="62"/>
      <c r="B14" s="62"/>
      <c r="C14" s="62"/>
    </row>
    <row r="15" spans="1:3" s="20" customFormat="1" x14ac:dyDescent="0.2">
      <c r="A15" s="62"/>
      <c r="B15" s="62"/>
      <c r="C15" s="62"/>
    </row>
    <row r="16" spans="1:3" s="20" customFormat="1" x14ac:dyDescent="0.2">
      <c r="A16" s="62"/>
      <c r="B16" s="62"/>
      <c r="C16" s="62"/>
    </row>
    <row r="17" spans="1:3" s="20" customFormat="1" x14ac:dyDescent="0.2">
      <c r="A17" s="62"/>
      <c r="B17" s="62"/>
      <c r="C17" s="62"/>
    </row>
    <row r="18" spans="1:3" s="20" customFormat="1" x14ac:dyDescent="0.2">
      <c r="A18" s="62"/>
      <c r="B18" s="62"/>
      <c r="C18" s="62"/>
    </row>
    <row r="19" spans="1:3" s="20" customFormat="1" x14ac:dyDescent="0.2">
      <c r="A19" s="62"/>
      <c r="B19" s="62"/>
      <c r="C19" s="62"/>
    </row>
    <row r="20" spans="1:3" s="20" customFormat="1" x14ac:dyDescent="0.2">
      <c r="A20" s="62"/>
      <c r="B20" s="62"/>
      <c r="C20" s="62"/>
    </row>
    <row r="21" spans="1:3" s="20" customFormat="1" x14ac:dyDescent="0.2">
      <c r="A21" s="62"/>
      <c r="B21" s="62"/>
      <c r="C21" s="62"/>
    </row>
    <row r="22" spans="1:3" s="20" customFormat="1" x14ac:dyDescent="0.2">
      <c r="A22" s="62"/>
      <c r="B22" s="62"/>
      <c r="C22" s="62"/>
    </row>
    <row r="23" spans="1:3" s="20" customFormat="1" x14ac:dyDescent="0.2">
      <c r="A23" s="62"/>
      <c r="B23" s="62"/>
      <c r="C23" s="62"/>
    </row>
    <row r="24" spans="1:3" s="20" customFormat="1" x14ac:dyDescent="0.2">
      <c r="A24" s="62"/>
      <c r="B24" s="62"/>
      <c r="C24" s="62"/>
    </row>
    <row r="25" spans="1:3" s="20" customFormat="1" x14ac:dyDescent="0.2">
      <c r="A25" s="62"/>
      <c r="B25" s="62"/>
      <c r="C25" s="62"/>
    </row>
    <row r="26" spans="1:3" s="20" customFormat="1" x14ac:dyDescent="0.2">
      <c r="A26" s="62"/>
      <c r="B26" s="62"/>
      <c r="C26" s="62"/>
    </row>
    <row r="27" spans="1:3" s="20" customFormat="1" x14ac:dyDescent="0.2">
      <c r="A27" s="62"/>
      <c r="B27" s="62"/>
      <c r="C27" s="62"/>
    </row>
    <row r="28" spans="1:3" s="20" customFormat="1" x14ac:dyDescent="0.2">
      <c r="A28" s="62"/>
      <c r="B28" s="62"/>
      <c r="C28" s="62"/>
    </row>
    <row r="29" spans="1:3" s="20" customFormat="1" x14ac:dyDescent="0.2">
      <c r="A29" s="62"/>
      <c r="B29" s="62"/>
      <c r="C29" s="62"/>
    </row>
    <row r="30" spans="1:3" s="20" customFormat="1" x14ac:dyDescent="0.2">
      <c r="A30" s="62"/>
      <c r="B30" s="62"/>
      <c r="C30" s="62"/>
    </row>
    <row r="31" spans="1:3" s="20" customFormat="1" x14ac:dyDescent="0.2">
      <c r="A31" s="62"/>
      <c r="B31" s="62"/>
      <c r="C31" s="62"/>
    </row>
    <row r="32" spans="1:3" s="20" customFormat="1" x14ac:dyDescent="0.2">
      <c r="A32" s="62"/>
      <c r="B32" s="62"/>
      <c r="C32" s="62"/>
    </row>
    <row r="33" spans="1:3" s="20" customFormat="1" x14ac:dyDescent="0.2">
      <c r="A33" s="62"/>
      <c r="B33" s="62"/>
      <c r="C33" s="62"/>
    </row>
    <row r="34" spans="1:3" s="20" customFormat="1" x14ac:dyDescent="0.2">
      <c r="A34" s="62"/>
      <c r="B34" s="62"/>
      <c r="C34" s="62"/>
    </row>
    <row r="35" spans="1:3" s="20" customFormat="1" x14ac:dyDescent="0.2">
      <c r="A35" s="62"/>
      <c r="B35" s="62"/>
      <c r="C35" s="62"/>
    </row>
    <row r="36" spans="1:3" s="20" customFormat="1" x14ac:dyDescent="0.2">
      <c r="A36" s="62"/>
      <c r="B36" s="62"/>
      <c r="C36" s="62"/>
    </row>
    <row r="37" spans="1:3" x14ac:dyDescent="0.2">
      <c r="A37" s="62"/>
      <c r="B37" s="62"/>
      <c r="C37" s="62"/>
    </row>
  </sheetData>
  <mergeCells count="4">
    <mergeCell ref="A1:C1"/>
    <mergeCell ref="A2:C2"/>
    <mergeCell ref="A3:C3"/>
    <mergeCell ref="A4:C37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2"/>
  <sheetViews>
    <sheetView rightToLeft="1" view="pageBreakPreview" zoomScale="70" zoomScaleNormal="100" zoomScaleSheetLayoutView="70" workbookViewId="0">
      <selection sqref="A1:AA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4" width="1.28515625" customWidth="1"/>
    <col min="5" max="5" width="14" bestFit="1" customWidth="1"/>
    <col min="6" max="6" width="1.28515625" customWidth="1"/>
    <col min="7" max="7" width="19.7109375" bestFit="1" customWidth="1"/>
    <col min="8" max="8" width="1.28515625" customWidth="1"/>
    <col min="9" max="9" width="19.7109375" bestFit="1" customWidth="1"/>
    <col min="10" max="10" width="1.28515625" customWidth="1"/>
    <col min="11" max="11" width="14" bestFit="1" customWidth="1"/>
    <col min="12" max="12" width="1.28515625" customWidth="1"/>
    <col min="13" max="13" width="18.28515625" bestFit="1" customWidth="1"/>
    <col min="14" max="14" width="1.28515625" customWidth="1"/>
    <col min="15" max="15" width="14.85546875" bestFit="1" customWidth="1"/>
    <col min="16" max="16" width="1.28515625" customWidth="1"/>
    <col min="17" max="17" width="19.42578125" bestFit="1" customWidth="1"/>
    <col min="18" max="18" width="1.28515625" customWidth="1"/>
    <col min="19" max="19" width="14" bestFit="1" customWidth="1"/>
    <col min="20" max="20" width="1.28515625" customWidth="1"/>
    <col min="21" max="21" width="17.5703125" bestFit="1" customWidth="1"/>
    <col min="22" max="22" width="1.28515625" customWidth="1"/>
    <col min="23" max="23" width="19.42578125" bestFit="1" customWidth="1"/>
    <col min="24" max="24" width="1.28515625" customWidth="1"/>
    <col min="25" max="25" width="19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1:27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27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7" ht="14.45" customHeight="1" x14ac:dyDescent="0.2">
      <c r="A4" s="2" t="s">
        <v>3</v>
      </c>
      <c r="B4" s="65" t="s">
        <v>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</row>
    <row r="5" spans="1:27" ht="14.45" customHeight="1" x14ac:dyDescent="0.2">
      <c r="A5" s="65" t="s">
        <v>5</v>
      </c>
      <c r="B5" s="65"/>
      <c r="C5" s="65" t="s">
        <v>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</row>
    <row r="6" spans="1:27" ht="14.45" customHeight="1" x14ac:dyDescent="0.2">
      <c r="F6" s="66"/>
      <c r="G6" s="66"/>
      <c r="H6" s="66"/>
      <c r="I6" s="66"/>
      <c r="K6" s="66" t="s">
        <v>8</v>
      </c>
      <c r="L6" s="66"/>
      <c r="M6" s="66"/>
      <c r="N6" s="66"/>
      <c r="O6" s="66"/>
      <c r="P6" s="66"/>
      <c r="Q6" s="66"/>
      <c r="S6" s="66" t="s">
        <v>9</v>
      </c>
      <c r="T6" s="66"/>
      <c r="U6" s="66"/>
      <c r="V6" s="66"/>
      <c r="W6" s="66"/>
      <c r="X6" s="66"/>
      <c r="Y6" s="66"/>
      <c r="Z6" s="66"/>
      <c r="AA6" s="66"/>
    </row>
    <row r="7" spans="1:27" ht="14.45" customHeight="1" x14ac:dyDescent="0.2">
      <c r="E7" s="22"/>
      <c r="F7" s="4"/>
      <c r="G7" s="4"/>
      <c r="H7" s="4"/>
      <c r="I7" s="4"/>
      <c r="K7" s="67" t="s">
        <v>10</v>
      </c>
      <c r="L7" s="67"/>
      <c r="M7" s="67"/>
      <c r="N7" s="4"/>
      <c r="O7" s="67" t="s">
        <v>11</v>
      </c>
      <c r="P7" s="67"/>
      <c r="Q7" s="67"/>
      <c r="S7" s="4"/>
      <c r="T7" s="4"/>
      <c r="U7" s="4"/>
      <c r="V7" s="4"/>
      <c r="W7" s="4"/>
      <c r="X7" s="4"/>
      <c r="Y7" s="4"/>
      <c r="Z7" s="4"/>
      <c r="AA7" s="4"/>
    </row>
    <row r="8" spans="1:27" ht="14.45" customHeight="1" x14ac:dyDescent="0.2">
      <c r="A8" s="66" t="s">
        <v>12</v>
      </c>
      <c r="B8" s="66"/>
      <c r="C8" s="66"/>
      <c r="E8" s="21" t="s">
        <v>13</v>
      </c>
      <c r="G8" s="3" t="s">
        <v>14</v>
      </c>
      <c r="I8" s="3" t="s">
        <v>15</v>
      </c>
      <c r="K8" s="5" t="s">
        <v>13</v>
      </c>
      <c r="L8" s="4"/>
      <c r="M8" s="5" t="s">
        <v>14</v>
      </c>
      <c r="O8" s="5" t="s">
        <v>13</v>
      </c>
      <c r="P8" s="4"/>
      <c r="Q8" s="5" t="s">
        <v>16</v>
      </c>
      <c r="S8" s="3" t="s">
        <v>13</v>
      </c>
      <c r="U8" s="3" t="s">
        <v>17</v>
      </c>
      <c r="W8" s="3" t="s">
        <v>14</v>
      </c>
      <c r="Y8" s="3" t="s">
        <v>15</v>
      </c>
      <c r="AA8" s="3" t="s">
        <v>18</v>
      </c>
    </row>
    <row r="9" spans="1:27" ht="21.75" customHeight="1" x14ac:dyDescent="0.2">
      <c r="A9" s="68" t="s">
        <v>19</v>
      </c>
      <c r="B9" s="68"/>
      <c r="C9" s="68"/>
      <c r="E9" s="47">
        <v>171082000</v>
      </c>
      <c r="F9" s="38"/>
      <c r="G9" s="47">
        <v>89663066644</v>
      </c>
      <c r="H9" s="38"/>
      <c r="I9" s="47">
        <v>85389046678.419998</v>
      </c>
      <c r="J9" s="38"/>
      <c r="K9" s="47">
        <v>0</v>
      </c>
      <c r="L9" s="38"/>
      <c r="M9" s="47">
        <v>0</v>
      </c>
      <c r="N9" s="38"/>
      <c r="O9" s="47">
        <v>-171082000</v>
      </c>
      <c r="P9" s="38"/>
      <c r="Q9" s="47">
        <v>86788389699</v>
      </c>
      <c r="R9" s="38"/>
      <c r="S9" s="47">
        <v>0</v>
      </c>
      <c r="T9" s="38"/>
      <c r="U9" s="47">
        <v>0</v>
      </c>
      <c r="V9" s="38"/>
      <c r="W9" s="47">
        <v>0</v>
      </c>
      <c r="X9" s="38"/>
      <c r="Y9" s="47">
        <v>0</v>
      </c>
      <c r="Z9" s="38"/>
      <c r="AA9" s="49">
        <v>0</v>
      </c>
    </row>
    <row r="10" spans="1:27" ht="21.75" customHeight="1" x14ac:dyDescent="0.2">
      <c r="A10" s="63" t="s">
        <v>20</v>
      </c>
      <c r="B10" s="63"/>
      <c r="C10" s="63"/>
      <c r="E10" s="37">
        <v>16232290</v>
      </c>
      <c r="F10" s="38"/>
      <c r="G10" s="37">
        <v>46896224968</v>
      </c>
      <c r="H10" s="38"/>
      <c r="I10" s="37">
        <v>45211828016.028099</v>
      </c>
      <c r="J10" s="38"/>
      <c r="K10" s="37">
        <v>0</v>
      </c>
      <c r="L10" s="38"/>
      <c r="M10" s="37">
        <v>0</v>
      </c>
      <c r="N10" s="38"/>
      <c r="O10" s="37">
        <v>-16232290</v>
      </c>
      <c r="P10" s="38"/>
      <c r="Q10" s="37">
        <v>46368140340</v>
      </c>
      <c r="R10" s="38"/>
      <c r="S10" s="37">
        <v>0</v>
      </c>
      <c r="T10" s="38"/>
      <c r="U10" s="37">
        <v>0</v>
      </c>
      <c r="V10" s="38"/>
      <c r="W10" s="37">
        <v>0</v>
      </c>
      <c r="X10" s="38"/>
      <c r="Y10" s="37">
        <v>0</v>
      </c>
      <c r="Z10" s="38"/>
      <c r="AA10" s="50">
        <v>0</v>
      </c>
    </row>
    <row r="11" spans="1:27" ht="21.75" customHeight="1" x14ac:dyDescent="0.2">
      <c r="A11" s="63" t="s">
        <v>21</v>
      </c>
      <c r="B11" s="63"/>
      <c r="C11" s="63"/>
      <c r="E11" s="37">
        <v>210000000</v>
      </c>
      <c r="F11" s="38"/>
      <c r="G11" s="37">
        <v>135521988062</v>
      </c>
      <c r="H11" s="38"/>
      <c r="I11" s="37">
        <v>110022897600</v>
      </c>
      <c r="J11" s="38"/>
      <c r="K11" s="37">
        <v>0</v>
      </c>
      <c r="L11" s="38"/>
      <c r="M11" s="37">
        <v>0</v>
      </c>
      <c r="N11" s="38"/>
      <c r="O11" s="37">
        <v>0</v>
      </c>
      <c r="P11" s="38"/>
      <c r="Q11" s="37">
        <v>0</v>
      </c>
      <c r="R11" s="38"/>
      <c r="S11" s="37">
        <v>210000000</v>
      </c>
      <c r="T11" s="38"/>
      <c r="U11" s="37">
        <v>803</v>
      </c>
      <c r="V11" s="38"/>
      <c r="W11" s="37">
        <v>135521988062</v>
      </c>
      <c r="X11" s="38"/>
      <c r="Y11" s="37">
        <v>167326490100</v>
      </c>
      <c r="Z11" s="38"/>
      <c r="AA11" s="50">
        <v>7.53</v>
      </c>
    </row>
    <row r="12" spans="1:27" ht="21.75" customHeight="1" x14ac:dyDescent="0.2">
      <c r="A12" s="63" t="s">
        <v>22</v>
      </c>
      <c r="B12" s="63"/>
      <c r="C12" s="63"/>
      <c r="E12" s="37">
        <v>145951402</v>
      </c>
      <c r="F12" s="38"/>
      <c r="G12" s="37">
        <v>161098894469</v>
      </c>
      <c r="H12" s="38"/>
      <c r="I12" s="37">
        <v>160174456614.76901</v>
      </c>
      <c r="J12" s="38"/>
      <c r="K12" s="37">
        <v>0</v>
      </c>
      <c r="L12" s="38"/>
      <c r="M12" s="37">
        <v>0</v>
      </c>
      <c r="N12" s="38"/>
      <c r="O12" s="37">
        <v>0</v>
      </c>
      <c r="P12" s="38"/>
      <c r="Q12" s="37">
        <v>0</v>
      </c>
      <c r="R12" s="38"/>
      <c r="S12" s="37">
        <v>145951402</v>
      </c>
      <c r="T12" s="38"/>
      <c r="U12" s="37">
        <v>1310</v>
      </c>
      <c r="V12" s="38"/>
      <c r="W12" s="37">
        <v>161098894469</v>
      </c>
      <c r="X12" s="38"/>
      <c r="Y12" s="37">
        <v>189718388937.927</v>
      </c>
      <c r="Z12" s="38"/>
      <c r="AA12" s="50">
        <v>8.5299999999999994</v>
      </c>
    </row>
    <row r="13" spans="1:27" ht="21.75" customHeight="1" x14ac:dyDescent="0.2">
      <c r="A13" s="63" t="s">
        <v>23</v>
      </c>
      <c r="B13" s="63"/>
      <c r="C13" s="63"/>
      <c r="E13" s="37">
        <v>24700000</v>
      </c>
      <c r="F13" s="38"/>
      <c r="G13" s="37">
        <v>226859475683</v>
      </c>
      <c r="H13" s="38"/>
      <c r="I13" s="37">
        <v>241904511030</v>
      </c>
      <c r="J13" s="38"/>
      <c r="K13" s="37">
        <v>0</v>
      </c>
      <c r="L13" s="38"/>
      <c r="M13" s="37">
        <v>0</v>
      </c>
      <c r="N13" s="38"/>
      <c r="O13" s="37">
        <v>0</v>
      </c>
      <c r="P13" s="38"/>
      <c r="Q13" s="37">
        <v>0</v>
      </c>
      <c r="R13" s="38"/>
      <c r="S13" s="37">
        <v>24700000</v>
      </c>
      <c r="T13" s="38"/>
      <c r="U13" s="37">
        <v>11290</v>
      </c>
      <c r="V13" s="38"/>
      <c r="W13" s="37">
        <v>226859475683</v>
      </c>
      <c r="X13" s="38"/>
      <c r="Y13" s="37">
        <v>276707389010</v>
      </c>
      <c r="Z13" s="38"/>
      <c r="AA13" s="50">
        <v>12.45</v>
      </c>
    </row>
    <row r="14" spans="1:27" ht="21.75" customHeight="1" x14ac:dyDescent="0.2">
      <c r="A14" s="63" t="s">
        <v>24</v>
      </c>
      <c r="B14" s="63"/>
      <c r="C14" s="63"/>
      <c r="E14" s="37">
        <v>25000000</v>
      </c>
      <c r="F14" s="38"/>
      <c r="G14" s="37">
        <v>90645758113</v>
      </c>
      <c r="H14" s="38"/>
      <c r="I14" s="37">
        <v>159507402500</v>
      </c>
      <c r="J14" s="38"/>
      <c r="K14" s="37">
        <v>0</v>
      </c>
      <c r="L14" s="38"/>
      <c r="M14" s="37">
        <v>0</v>
      </c>
      <c r="N14" s="38"/>
      <c r="O14" s="37">
        <v>-25000000</v>
      </c>
      <c r="P14" s="38"/>
      <c r="Q14" s="37">
        <v>162345295672</v>
      </c>
      <c r="R14" s="38"/>
      <c r="S14" s="37">
        <v>0</v>
      </c>
      <c r="T14" s="38"/>
      <c r="U14" s="37">
        <v>0</v>
      </c>
      <c r="V14" s="38"/>
      <c r="W14" s="37">
        <v>0</v>
      </c>
      <c r="X14" s="38"/>
      <c r="Y14" s="37">
        <v>0</v>
      </c>
      <c r="Z14" s="38"/>
      <c r="AA14" s="50">
        <v>0</v>
      </c>
    </row>
    <row r="15" spans="1:27" ht="21.75" customHeight="1" x14ac:dyDescent="0.2">
      <c r="A15" s="63" t="s">
        <v>25</v>
      </c>
      <c r="B15" s="63"/>
      <c r="C15" s="63"/>
      <c r="E15" s="37">
        <v>599999</v>
      </c>
      <c r="F15" s="38"/>
      <c r="G15" s="37">
        <v>1485589640</v>
      </c>
      <c r="H15" s="38"/>
      <c r="I15" s="37">
        <v>595361007.73000002</v>
      </c>
      <c r="J15" s="38"/>
      <c r="K15" s="37">
        <v>0</v>
      </c>
      <c r="L15" s="38"/>
      <c r="M15" s="37">
        <v>0</v>
      </c>
      <c r="N15" s="38"/>
      <c r="O15" s="37">
        <v>0</v>
      </c>
      <c r="P15" s="38"/>
      <c r="Q15" s="37">
        <v>0</v>
      </c>
      <c r="R15" s="38"/>
      <c r="S15" s="37">
        <v>599999</v>
      </c>
      <c r="T15" s="38"/>
      <c r="U15" s="37">
        <v>1000</v>
      </c>
      <c r="V15" s="38"/>
      <c r="W15" s="37">
        <v>1485589640</v>
      </c>
      <c r="X15" s="38"/>
      <c r="Y15" s="37">
        <v>595361007.73000002</v>
      </c>
      <c r="Z15" s="38"/>
      <c r="AA15" s="50">
        <v>0.03</v>
      </c>
    </row>
    <row r="16" spans="1:27" ht="21.75" customHeight="1" x14ac:dyDescent="0.2">
      <c r="A16" s="63" t="s">
        <v>26</v>
      </c>
      <c r="B16" s="63"/>
      <c r="C16" s="63"/>
      <c r="E16" s="37">
        <v>100000</v>
      </c>
      <c r="F16" s="38"/>
      <c r="G16" s="37">
        <v>1194148969</v>
      </c>
      <c r="H16" s="38"/>
      <c r="I16" s="37">
        <v>1216523020</v>
      </c>
      <c r="J16" s="38"/>
      <c r="K16" s="37">
        <v>0</v>
      </c>
      <c r="L16" s="38"/>
      <c r="M16" s="37">
        <v>0</v>
      </c>
      <c r="N16" s="38"/>
      <c r="O16" s="37">
        <v>-100000</v>
      </c>
      <c r="P16" s="38"/>
      <c r="Q16" s="37">
        <v>1402077517</v>
      </c>
      <c r="R16" s="38"/>
      <c r="S16" s="37">
        <v>0</v>
      </c>
      <c r="T16" s="38"/>
      <c r="U16" s="37">
        <v>0</v>
      </c>
      <c r="V16" s="38"/>
      <c r="W16" s="37">
        <v>0</v>
      </c>
      <c r="X16" s="38"/>
      <c r="Y16" s="37">
        <v>0</v>
      </c>
      <c r="Z16" s="38"/>
      <c r="AA16" s="50">
        <v>0</v>
      </c>
    </row>
    <row r="17" spans="1:27" ht="21.75" customHeight="1" x14ac:dyDescent="0.2">
      <c r="A17" s="63" t="s">
        <v>27</v>
      </c>
      <c r="B17" s="63"/>
      <c r="C17" s="63"/>
      <c r="E17" s="37">
        <v>5263616</v>
      </c>
      <c r="F17" s="38"/>
      <c r="G17" s="37">
        <v>103597972430</v>
      </c>
      <c r="H17" s="38"/>
      <c r="I17" s="37">
        <v>100332451650.22701</v>
      </c>
      <c r="J17" s="38"/>
      <c r="K17" s="37">
        <v>0</v>
      </c>
      <c r="L17" s="38"/>
      <c r="M17" s="37">
        <v>0</v>
      </c>
      <c r="N17" s="38"/>
      <c r="O17" s="37">
        <v>-5263616</v>
      </c>
      <c r="P17" s="38"/>
      <c r="Q17" s="37">
        <v>98315841204</v>
      </c>
      <c r="R17" s="38"/>
      <c r="S17" s="37">
        <v>0</v>
      </c>
      <c r="T17" s="38"/>
      <c r="U17" s="37">
        <v>0</v>
      </c>
      <c r="V17" s="38"/>
      <c r="W17" s="37">
        <v>0</v>
      </c>
      <c r="X17" s="38"/>
      <c r="Y17" s="37">
        <v>0</v>
      </c>
      <c r="Z17" s="38"/>
      <c r="AA17" s="50">
        <v>0</v>
      </c>
    </row>
    <row r="18" spans="1:27" ht="21.75" customHeight="1" x14ac:dyDescent="0.2">
      <c r="A18" s="63" t="s">
        <v>28</v>
      </c>
      <c r="B18" s="63"/>
      <c r="C18" s="63"/>
      <c r="E18" s="37">
        <v>2100000</v>
      </c>
      <c r="F18" s="38"/>
      <c r="G18" s="37">
        <v>16286548029</v>
      </c>
      <c r="H18" s="38"/>
      <c r="I18" s="37">
        <v>17461967460</v>
      </c>
      <c r="J18" s="38"/>
      <c r="K18" s="37">
        <v>0</v>
      </c>
      <c r="L18" s="38"/>
      <c r="M18" s="37">
        <v>0</v>
      </c>
      <c r="N18" s="38"/>
      <c r="O18" s="37">
        <v>0</v>
      </c>
      <c r="P18" s="38"/>
      <c r="Q18" s="37">
        <v>0</v>
      </c>
      <c r="R18" s="38"/>
      <c r="S18" s="37">
        <v>2100000</v>
      </c>
      <c r="T18" s="38"/>
      <c r="U18" s="37">
        <v>9250</v>
      </c>
      <c r="V18" s="38"/>
      <c r="W18" s="37">
        <v>16286548029</v>
      </c>
      <c r="X18" s="38"/>
      <c r="Y18" s="37">
        <v>19274844750</v>
      </c>
      <c r="Z18" s="38"/>
      <c r="AA18" s="50">
        <v>0.87</v>
      </c>
    </row>
    <row r="19" spans="1:27" ht="21.75" customHeight="1" x14ac:dyDescent="0.2">
      <c r="A19" s="63" t="s">
        <v>29</v>
      </c>
      <c r="B19" s="63"/>
      <c r="C19" s="63"/>
      <c r="E19" s="37">
        <v>585000</v>
      </c>
      <c r="F19" s="38"/>
      <c r="G19" s="37">
        <v>4399100550</v>
      </c>
      <c r="H19" s="38"/>
      <c r="I19" s="37">
        <v>4290893006.4000001</v>
      </c>
      <c r="J19" s="38"/>
      <c r="K19" s="37">
        <v>0</v>
      </c>
      <c r="L19" s="38"/>
      <c r="M19" s="37">
        <v>0</v>
      </c>
      <c r="N19" s="38"/>
      <c r="O19" s="37">
        <v>0</v>
      </c>
      <c r="P19" s="38"/>
      <c r="Q19" s="37">
        <v>0</v>
      </c>
      <c r="R19" s="38"/>
      <c r="S19" s="37">
        <v>585000</v>
      </c>
      <c r="T19" s="38"/>
      <c r="U19" s="37">
        <v>6978</v>
      </c>
      <c r="V19" s="38"/>
      <c r="W19" s="37">
        <v>4399100550</v>
      </c>
      <c r="X19" s="38"/>
      <c r="Y19" s="37">
        <v>4050575135.0999999</v>
      </c>
      <c r="Z19" s="38"/>
      <c r="AA19" s="50">
        <v>0.18</v>
      </c>
    </row>
    <row r="20" spans="1:27" ht="21.75" customHeight="1" x14ac:dyDescent="0.2">
      <c r="A20" s="63" t="s">
        <v>30</v>
      </c>
      <c r="B20" s="63"/>
      <c r="C20" s="63"/>
      <c r="E20" s="37">
        <v>1325000</v>
      </c>
      <c r="F20" s="38"/>
      <c r="G20" s="37">
        <v>21649469531</v>
      </c>
      <c r="H20" s="38"/>
      <c r="I20" s="37">
        <v>24152099867.5</v>
      </c>
      <c r="J20" s="38"/>
      <c r="K20" s="37">
        <v>0</v>
      </c>
      <c r="L20" s="38"/>
      <c r="M20" s="37">
        <v>0</v>
      </c>
      <c r="N20" s="38"/>
      <c r="O20" s="37">
        <v>0</v>
      </c>
      <c r="P20" s="38"/>
      <c r="Q20" s="37">
        <v>0</v>
      </c>
      <c r="R20" s="38"/>
      <c r="S20" s="37">
        <v>1325000</v>
      </c>
      <c r="T20" s="38"/>
      <c r="U20" s="37">
        <v>18100</v>
      </c>
      <c r="V20" s="38"/>
      <c r="W20" s="37">
        <v>21649469531</v>
      </c>
      <c r="X20" s="38"/>
      <c r="Y20" s="37">
        <v>23797115275</v>
      </c>
      <c r="Z20" s="38"/>
      <c r="AA20" s="50">
        <v>1.07</v>
      </c>
    </row>
    <row r="21" spans="1:27" ht="21.75" customHeight="1" x14ac:dyDescent="0.2">
      <c r="A21" s="63" t="s">
        <v>31</v>
      </c>
      <c r="B21" s="63"/>
      <c r="C21" s="63"/>
      <c r="E21" s="37">
        <v>647</v>
      </c>
      <c r="F21" s="38"/>
      <c r="G21" s="37">
        <v>4108363</v>
      </c>
      <c r="H21" s="38"/>
      <c r="I21" s="37">
        <v>4827830.1487999996</v>
      </c>
      <c r="J21" s="38"/>
      <c r="K21" s="37">
        <v>0</v>
      </c>
      <c r="L21" s="38"/>
      <c r="M21" s="37">
        <v>0</v>
      </c>
      <c r="N21" s="38"/>
      <c r="O21" s="37">
        <v>-647</v>
      </c>
      <c r="P21" s="38"/>
      <c r="Q21" s="37">
        <v>4802153</v>
      </c>
      <c r="R21" s="38"/>
      <c r="S21" s="37">
        <v>0</v>
      </c>
      <c r="T21" s="38"/>
      <c r="U21" s="37">
        <v>0</v>
      </c>
      <c r="V21" s="38"/>
      <c r="W21" s="37">
        <v>0</v>
      </c>
      <c r="X21" s="38"/>
      <c r="Y21" s="37">
        <v>0</v>
      </c>
      <c r="Z21" s="38"/>
      <c r="AA21" s="50">
        <v>0</v>
      </c>
    </row>
    <row r="22" spans="1:27" ht="21.75" customHeight="1" x14ac:dyDescent="0.2">
      <c r="A22" s="63" t="s">
        <v>32</v>
      </c>
      <c r="B22" s="63"/>
      <c r="C22" s="63"/>
      <c r="E22" s="37">
        <v>6125000</v>
      </c>
      <c r="F22" s="38"/>
      <c r="G22" s="37">
        <v>30664747168</v>
      </c>
      <c r="H22" s="38"/>
      <c r="I22" s="37">
        <v>19934704300</v>
      </c>
      <c r="J22" s="38"/>
      <c r="K22" s="37">
        <v>0</v>
      </c>
      <c r="L22" s="38"/>
      <c r="M22" s="37">
        <v>0</v>
      </c>
      <c r="N22" s="38"/>
      <c r="O22" s="37">
        <v>0</v>
      </c>
      <c r="P22" s="38"/>
      <c r="Q22" s="37">
        <v>0</v>
      </c>
      <c r="R22" s="38"/>
      <c r="S22" s="37">
        <v>6125000</v>
      </c>
      <c r="T22" s="38"/>
      <c r="U22" s="37">
        <v>4090</v>
      </c>
      <c r="V22" s="38"/>
      <c r="W22" s="37">
        <v>30664747168</v>
      </c>
      <c r="X22" s="38"/>
      <c r="Y22" s="37">
        <v>24857603837.5</v>
      </c>
      <c r="Z22" s="38"/>
      <c r="AA22" s="50">
        <v>1.1200000000000001</v>
      </c>
    </row>
    <row r="23" spans="1:27" ht="21.75" customHeight="1" x14ac:dyDescent="0.2">
      <c r="A23" s="63" t="s">
        <v>33</v>
      </c>
      <c r="B23" s="63"/>
      <c r="C23" s="63"/>
      <c r="E23" s="37">
        <v>80000000</v>
      </c>
      <c r="F23" s="38"/>
      <c r="G23" s="37">
        <v>160671682797</v>
      </c>
      <c r="H23" s="38"/>
      <c r="I23" s="37">
        <v>161859082400</v>
      </c>
      <c r="J23" s="38"/>
      <c r="K23" s="37">
        <v>0</v>
      </c>
      <c r="L23" s="38"/>
      <c r="M23" s="37">
        <v>0</v>
      </c>
      <c r="N23" s="38"/>
      <c r="O23" s="37">
        <v>0</v>
      </c>
      <c r="P23" s="38"/>
      <c r="Q23" s="37">
        <v>0</v>
      </c>
      <c r="R23" s="38"/>
      <c r="S23" s="37">
        <v>80000000</v>
      </c>
      <c r="T23" s="38"/>
      <c r="U23" s="37">
        <v>2933</v>
      </c>
      <c r="V23" s="38"/>
      <c r="W23" s="37">
        <v>160671682797</v>
      </c>
      <c r="X23" s="38"/>
      <c r="Y23" s="37">
        <v>232826232800</v>
      </c>
      <c r="Z23" s="38"/>
      <c r="AA23" s="50">
        <v>10.47</v>
      </c>
    </row>
    <row r="24" spans="1:27" ht="21.75" customHeight="1" x14ac:dyDescent="0.2">
      <c r="A24" s="63" t="s">
        <v>34</v>
      </c>
      <c r="B24" s="63"/>
      <c r="C24" s="63"/>
      <c r="E24" s="37">
        <v>2300000</v>
      </c>
      <c r="F24" s="38"/>
      <c r="G24" s="37">
        <v>172955840710</v>
      </c>
      <c r="H24" s="38"/>
      <c r="I24" s="37">
        <v>166579310790</v>
      </c>
      <c r="J24" s="38"/>
      <c r="K24" s="37">
        <v>600000</v>
      </c>
      <c r="L24" s="38"/>
      <c r="M24" s="37">
        <v>15161282305</v>
      </c>
      <c r="N24" s="38"/>
      <c r="O24" s="37">
        <v>-2300000</v>
      </c>
      <c r="P24" s="38"/>
      <c r="Q24" s="37">
        <v>153730524128</v>
      </c>
      <c r="R24" s="38"/>
      <c r="S24" s="37">
        <v>600000</v>
      </c>
      <c r="T24" s="38"/>
      <c r="U24" s="37">
        <v>28060</v>
      </c>
      <c r="V24" s="38"/>
      <c r="W24" s="37">
        <v>15161282305</v>
      </c>
      <c r="X24" s="38"/>
      <c r="Y24" s="37">
        <v>16705857720</v>
      </c>
      <c r="Z24" s="38"/>
      <c r="AA24" s="50">
        <v>0.75</v>
      </c>
    </row>
    <row r="25" spans="1:27" ht="21.75" customHeight="1" x14ac:dyDescent="0.2">
      <c r="A25" s="63" t="s">
        <v>35</v>
      </c>
      <c r="B25" s="63"/>
      <c r="C25" s="63"/>
      <c r="E25" s="37">
        <v>296052</v>
      </c>
      <c r="F25" s="38"/>
      <c r="G25" s="37">
        <v>1259665156</v>
      </c>
      <c r="H25" s="38"/>
      <c r="I25" s="37">
        <v>1236744410.9484</v>
      </c>
      <c r="J25" s="38"/>
      <c r="K25" s="37">
        <v>0</v>
      </c>
      <c r="L25" s="38"/>
      <c r="M25" s="37">
        <v>0</v>
      </c>
      <c r="N25" s="38"/>
      <c r="O25" s="37">
        <v>-296052</v>
      </c>
      <c r="P25" s="38"/>
      <c r="Q25" s="37">
        <v>1254370230</v>
      </c>
      <c r="R25" s="38"/>
      <c r="S25" s="37">
        <v>0</v>
      </c>
      <c r="T25" s="38"/>
      <c r="U25" s="37">
        <v>0</v>
      </c>
      <c r="V25" s="38"/>
      <c r="W25" s="37">
        <v>0</v>
      </c>
      <c r="X25" s="38"/>
      <c r="Y25" s="37">
        <v>0</v>
      </c>
      <c r="Z25" s="38"/>
      <c r="AA25" s="50">
        <v>0</v>
      </c>
    </row>
    <row r="26" spans="1:27" ht="21.75" customHeight="1" x14ac:dyDescent="0.2">
      <c r="A26" s="63" t="s">
        <v>36</v>
      </c>
      <c r="B26" s="63"/>
      <c r="C26" s="63"/>
      <c r="E26" s="37">
        <v>600000</v>
      </c>
      <c r="F26" s="38"/>
      <c r="G26" s="37">
        <v>121761086844</v>
      </c>
      <c r="H26" s="38"/>
      <c r="I26" s="37">
        <v>126752569800</v>
      </c>
      <c r="J26" s="38"/>
      <c r="K26" s="37">
        <v>0</v>
      </c>
      <c r="L26" s="38"/>
      <c r="M26" s="37">
        <v>0</v>
      </c>
      <c r="N26" s="38"/>
      <c r="O26" s="37">
        <v>0</v>
      </c>
      <c r="P26" s="38"/>
      <c r="Q26" s="37">
        <v>0</v>
      </c>
      <c r="R26" s="38"/>
      <c r="S26" s="37">
        <v>600000</v>
      </c>
      <c r="T26" s="38"/>
      <c r="U26" s="37">
        <v>268800</v>
      </c>
      <c r="V26" s="38"/>
      <c r="W26" s="37">
        <v>121761086844</v>
      </c>
      <c r="X26" s="38"/>
      <c r="Y26" s="37">
        <v>160033305600</v>
      </c>
      <c r="Z26" s="38"/>
      <c r="AA26" s="50">
        <v>7.2</v>
      </c>
    </row>
    <row r="27" spans="1:27" ht="21.75" customHeight="1" x14ac:dyDescent="0.2">
      <c r="A27" s="63" t="s">
        <v>37</v>
      </c>
      <c r="B27" s="63"/>
      <c r="C27" s="63"/>
      <c r="E27" s="37">
        <v>16000000</v>
      </c>
      <c r="F27" s="38"/>
      <c r="G27" s="37">
        <v>45897946845</v>
      </c>
      <c r="H27" s="38"/>
      <c r="I27" s="37">
        <v>47628960000</v>
      </c>
      <c r="J27" s="38"/>
      <c r="K27" s="37">
        <v>0</v>
      </c>
      <c r="L27" s="38"/>
      <c r="M27" s="37">
        <v>0</v>
      </c>
      <c r="N27" s="38"/>
      <c r="O27" s="37">
        <v>-16000000</v>
      </c>
      <c r="P27" s="38"/>
      <c r="Q27" s="37">
        <v>66916266619</v>
      </c>
      <c r="R27" s="38"/>
      <c r="S27" s="37">
        <v>0</v>
      </c>
      <c r="T27" s="38"/>
      <c r="U27" s="37">
        <v>0</v>
      </c>
      <c r="V27" s="38"/>
      <c r="W27" s="37">
        <v>0</v>
      </c>
      <c r="X27" s="38"/>
      <c r="Y27" s="37">
        <v>0</v>
      </c>
      <c r="Z27" s="38"/>
      <c r="AA27" s="50">
        <v>0</v>
      </c>
    </row>
    <row r="28" spans="1:27" ht="21.75" customHeight="1" x14ac:dyDescent="0.2">
      <c r="A28" s="63" t="s">
        <v>38</v>
      </c>
      <c r="B28" s="63"/>
      <c r="C28" s="63"/>
      <c r="E28" s="37">
        <v>5639094</v>
      </c>
      <c r="F28" s="38"/>
      <c r="G28" s="37">
        <v>31990080318</v>
      </c>
      <c r="H28" s="38"/>
      <c r="I28" s="37">
        <v>39056616547.5924</v>
      </c>
      <c r="J28" s="38"/>
      <c r="K28" s="37">
        <v>0</v>
      </c>
      <c r="L28" s="38"/>
      <c r="M28" s="37">
        <v>0</v>
      </c>
      <c r="N28" s="38"/>
      <c r="O28" s="37">
        <v>-5639094</v>
      </c>
      <c r="P28" s="38"/>
      <c r="Q28" s="37">
        <v>44811055372</v>
      </c>
      <c r="R28" s="38"/>
      <c r="S28" s="37">
        <v>0</v>
      </c>
      <c r="T28" s="38"/>
      <c r="U28" s="37">
        <v>0</v>
      </c>
      <c r="V28" s="38"/>
      <c r="W28" s="37">
        <v>0</v>
      </c>
      <c r="X28" s="38"/>
      <c r="Y28" s="37">
        <v>0</v>
      </c>
      <c r="Z28" s="38"/>
      <c r="AA28" s="50">
        <v>0</v>
      </c>
    </row>
    <row r="29" spans="1:27" ht="21.75" customHeight="1" x14ac:dyDescent="0.2">
      <c r="A29" s="63" t="s">
        <v>41</v>
      </c>
      <c r="B29" s="63"/>
      <c r="C29" s="63"/>
      <c r="E29" s="37">
        <v>183259</v>
      </c>
      <c r="F29" s="38"/>
      <c r="G29" s="37">
        <v>961732829</v>
      </c>
      <c r="H29" s="38"/>
      <c r="I29" s="37">
        <v>1671131728.8766999</v>
      </c>
      <c r="J29" s="38"/>
      <c r="K29" s="37">
        <v>0</v>
      </c>
      <c r="L29" s="38"/>
      <c r="M29" s="37">
        <v>0</v>
      </c>
      <c r="N29" s="38"/>
      <c r="O29" s="37">
        <v>0</v>
      </c>
      <c r="P29" s="38"/>
      <c r="Q29" s="37">
        <v>0</v>
      </c>
      <c r="R29" s="38"/>
      <c r="S29" s="37">
        <v>183259</v>
      </c>
      <c r="T29" s="38"/>
      <c r="U29" s="37">
        <v>13640</v>
      </c>
      <c r="V29" s="38"/>
      <c r="W29" s="37">
        <v>961732829</v>
      </c>
      <c r="X29" s="38"/>
      <c r="Y29" s="37">
        <v>2480330444.1652002</v>
      </c>
      <c r="Z29" s="38"/>
      <c r="AA29" s="50">
        <v>0.11</v>
      </c>
    </row>
    <row r="30" spans="1:27" ht="21.75" customHeight="1" x14ac:dyDescent="0.2">
      <c r="A30" s="63" t="s">
        <v>42</v>
      </c>
      <c r="B30" s="63"/>
      <c r="C30" s="63"/>
      <c r="E30" s="37">
        <v>15000000</v>
      </c>
      <c r="F30" s="38"/>
      <c r="G30" s="37">
        <v>27673723297</v>
      </c>
      <c r="H30" s="38"/>
      <c r="I30" s="37">
        <v>17968025160</v>
      </c>
      <c r="J30" s="38"/>
      <c r="K30" s="37">
        <v>0</v>
      </c>
      <c r="L30" s="38"/>
      <c r="M30" s="37">
        <v>0</v>
      </c>
      <c r="N30" s="38"/>
      <c r="O30" s="37">
        <v>0</v>
      </c>
      <c r="P30" s="38"/>
      <c r="Q30" s="37">
        <v>0</v>
      </c>
      <c r="R30" s="38"/>
      <c r="S30" s="37">
        <v>15000000</v>
      </c>
      <c r="T30" s="38"/>
      <c r="U30" s="37">
        <v>1207.2</v>
      </c>
      <c r="V30" s="38"/>
      <c r="W30" s="37">
        <v>27673723297</v>
      </c>
      <c r="X30" s="38"/>
      <c r="Y30" s="37">
        <v>17968025160</v>
      </c>
      <c r="Z30" s="38"/>
      <c r="AA30" s="50">
        <v>0.81</v>
      </c>
    </row>
    <row r="31" spans="1:27" ht="21.75" customHeight="1" x14ac:dyDescent="0.2">
      <c r="A31" s="63" t="s">
        <v>43</v>
      </c>
      <c r="B31" s="63"/>
      <c r="C31" s="63"/>
      <c r="E31" s="37">
        <v>28380000</v>
      </c>
      <c r="F31" s="38"/>
      <c r="G31" s="37">
        <v>67026244620</v>
      </c>
      <c r="H31" s="38"/>
      <c r="I31" s="37">
        <v>43998156750.239998</v>
      </c>
      <c r="J31" s="38"/>
      <c r="K31" s="37">
        <v>0</v>
      </c>
      <c r="L31" s="38"/>
      <c r="M31" s="37">
        <v>0</v>
      </c>
      <c r="N31" s="38"/>
      <c r="O31" s="37">
        <v>-28380000</v>
      </c>
      <c r="P31" s="38"/>
      <c r="Q31" s="37">
        <v>64402213159</v>
      </c>
      <c r="R31" s="38"/>
      <c r="S31" s="37">
        <v>0</v>
      </c>
      <c r="T31" s="38"/>
      <c r="U31" s="37">
        <v>0</v>
      </c>
      <c r="V31" s="38"/>
      <c r="W31" s="37">
        <v>0</v>
      </c>
      <c r="X31" s="38"/>
      <c r="Y31" s="37">
        <v>0</v>
      </c>
      <c r="Z31" s="38"/>
      <c r="AA31" s="50">
        <v>0</v>
      </c>
    </row>
    <row r="32" spans="1:27" ht="21.75" customHeight="1" x14ac:dyDescent="0.2">
      <c r="A32" s="63" t="s">
        <v>44</v>
      </c>
      <c r="B32" s="63"/>
      <c r="C32" s="63"/>
      <c r="E32" s="37">
        <v>2499999</v>
      </c>
      <c r="F32" s="38"/>
      <c r="G32" s="37">
        <v>7892168330</v>
      </c>
      <c r="H32" s="38"/>
      <c r="I32" s="37">
        <v>6859063631.3734503</v>
      </c>
      <c r="J32" s="38"/>
      <c r="K32" s="37">
        <v>0</v>
      </c>
      <c r="L32" s="38"/>
      <c r="M32" s="37">
        <v>0</v>
      </c>
      <c r="N32" s="38"/>
      <c r="O32" s="37">
        <v>0</v>
      </c>
      <c r="P32" s="38"/>
      <c r="Q32" s="37">
        <v>0</v>
      </c>
      <c r="R32" s="38"/>
      <c r="S32" s="37">
        <v>2499999</v>
      </c>
      <c r="T32" s="38"/>
      <c r="U32" s="37">
        <v>3490</v>
      </c>
      <c r="V32" s="38"/>
      <c r="W32" s="37">
        <v>7892168330</v>
      </c>
      <c r="X32" s="38"/>
      <c r="Y32" s="37">
        <v>8657552286.9776993</v>
      </c>
      <c r="Z32" s="38"/>
      <c r="AA32" s="50">
        <v>0.39</v>
      </c>
    </row>
    <row r="33" spans="1:27" ht="21.75" customHeight="1" x14ac:dyDescent="0.2">
      <c r="A33" s="63" t="s">
        <v>45</v>
      </c>
      <c r="B33" s="63"/>
      <c r="C33" s="63"/>
      <c r="E33" s="37">
        <v>200000</v>
      </c>
      <c r="F33" s="38"/>
      <c r="G33" s="37">
        <v>1373649672</v>
      </c>
      <c r="H33" s="38"/>
      <c r="I33" s="37">
        <v>1476497760</v>
      </c>
      <c r="J33" s="38"/>
      <c r="K33" s="37">
        <v>0</v>
      </c>
      <c r="L33" s="38"/>
      <c r="M33" s="37">
        <v>0</v>
      </c>
      <c r="N33" s="38"/>
      <c r="O33" s="37">
        <v>-200000</v>
      </c>
      <c r="P33" s="38"/>
      <c r="Q33" s="37">
        <v>1432837887</v>
      </c>
      <c r="R33" s="38"/>
      <c r="S33" s="37">
        <v>0</v>
      </c>
      <c r="T33" s="38"/>
      <c r="U33" s="37">
        <v>0</v>
      </c>
      <c r="V33" s="38"/>
      <c r="W33" s="37">
        <v>0</v>
      </c>
      <c r="X33" s="38"/>
      <c r="Y33" s="37">
        <v>0</v>
      </c>
      <c r="Z33" s="38"/>
      <c r="AA33" s="50">
        <v>0</v>
      </c>
    </row>
    <row r="34" spans="1:27" ht="21.75" customHeight="1" x14ac:dyDescent="0.2">
      <c r="A34" s="63" t="s">
        <v>46</v>
      </c>
      <c r="B34" s="63"/>
      <c r="C34" s="63"/>
      <c r="E34" s="37">
        <v>0</v>
      </c>
      <c r="F34" s="38"/>
      <c r="G34" s="37">
        <v>0</v>
      </c>
      <c r="H34" s="38"/>
      <c r="I34" s="37">
        <v>0</v>
      </c>
      <c r="J34" s="38"/>
      <c r="K34" s="37">
        <v>1000000</v>
      </c>
      <c r="L34" s="38"/>
      <c r="M34" s="37">
        <v>13450737488</v>
      </c>
      <c r="N34" s="38"/>
      <c r="O34" s="37">
        <v>0</v>
      </c>
      <c r="P34" s="38"/>
      <c r="Q34" s="37">
        <v>0</v>
      </c>
      <c r="R34" s="38"/>
      <c r="S34" s="37">
        <v>1000000</v>
      </c>
      <c r="T34" s="38"/>
      <c r="U34" s="37">
        <v>14640</v>
      </c>
      <c r="V34" s="38"/>
      <c r="W34" s="37">
        <v>13450737488</v>
      </c>
      <c r="X34" s="38"/>
      <c r="Y34" s="37">
        <v>14526832800</v>
      </c>
      <c r="Z34" s="38"/>
      <c r="AA34" s="50">
        <v>0.65</v>
      </c>
    </row>
    <row r="35" spans="1:27" ht="21.75" customHeight="1" x14ac:dyDescent="0.2">
      <c r="A35" s="63" t="s">
        <v>47</v>
      </c>
      <c r="B35" s="63"/>
      <c r="C35" s="63"/>
      <c r="E35" s="37">
        <v>0</v>
      </c>
      <c r="F35" s="38"/>
      <c r="G35" s="37">
        <v>0</v>
      </c>
      <c r="H35" s="38"/>
      <c r="I35" s="37">
        <v>0</v>
      </c>
      <c r="J35" s="38"/>
      <c r="K35" s="37">
        <v>100000</v>
      </c>
      <c r="L35" s="38"/>
      <c r="M35" s="37">
        <v>1102930391</v>
      </c>
      <c r="N35" s="38"/>
      <c r="O35" s="37">
        <v>0</v>
      </c>
      <c r="P35" s="38"/>
      <c r="Q35" s="37">
        <v>0</v>
      </c>
      <c r="R35" s="38"/>
      <c r="S35" s="37">
        <v>100000</v>
      </c>
      <c r="T35" s="38"/>
      <c r="U35" s="37">
        <v>11660</v>
      </c>
      <c r="V35" s="38"/>
      <c r="W35" s="37">
        <v>1102930391</v>
      </c>
      <c r="X35" s="38"/>
      <c r="Y35" s="37">
        <v>1156986820</v>
      </c>
      <c r="Z35" s="38"/>
      <c r="AA35" s="50">
        <v>0.05</v>
      </c>
    </row>
    <row r="36" spans="1:27" ht="21.75" customHeight="1" x14ac:dyDescent="0.2">
      <c r="A36" s="63" t="s">
        <v>48</v>
      </c>
      <c r="B36" s="63"/>
      <c r="C36" s="63"/>
      <c r="E36" s="37">
        <v>0</v>
      </c>
      <c r="F36" s="38"/>
      <c r="G36" s="37">
        <v>0</v>
      </c>
      <c r="H36" s="38"/>
      <c r="I36" s="37">
        <v>0</v>
      </c>
      <c r="J36" s="38"/>
      <c r="K36" s="37">
        <v>3000000</v>
      </c>
      <c r="L36" s="38"/>
      <c r="M36" s="37">
        <v>11821408510</v>
      </c>
      <c r="N36" s="38"/>
      <c r="O36" s="37">
        <v>0</v>
      </c>
      <c r="P36" s="38"/>
      <c r="Q36" s="37">
        <v>0</v>
      </c>
      <c r="R36" s="38"/>
      <c r="S36" s="37">
        <v>3000000</v>
      </c>
      <c r="T36" s="38"/>
      <c r="U36" s="37">
        <v>4160</v>
      </c>
      <c r="V36" s="38"/>
      <c r="W36" s="37">
        <v>11821408510</v>
      </c>
      <c r="X36" s="38"/>
      <c r="Y36" s="37">
        <v>12383529600</v>
      </c>
      <c r="Z36" s="38"/>
      <c r="AA36" s="50">
        <v>0.56000000000000005</v>
      </c>
    </row>
    <row r="37" spans="1:27" ht="21.75" customHeight="1" x14ac:dyDescent="0.2">
      <c r="A37" s="63" t="s">
        <v>49</v>
      </c>
      <c r="B37" s="63"/>
      <c r="C37" s="63"/>
      <c r="E37" s="37">
        <v>0</v>
      </c>
      <c r="F37" s="38"/>
      <c r="G37" s="37">
        <v>0</v>
      </c>
      <c r="H37" s="38"/>
      <c r="I37" s="37">
        <v>0</v>
      </c>
      <c r="J37" s="38"/>
      <c r="K37" s="37">
        <v>4600000</v>
      </c>
      <c r="L37" s="38"/>
      <c r="M37" s="37">
        <v>84957725567</v>
      </c>
      <c r="N37" s="38"/>
      <c r="O37" s="37">
        <v>0</v>
      </c>
      <c r="P37" s="38"/>
      <c r="Q37" s="37">
        <v>0</v>
      </c>
      <c r="R37" s="38"/>
      <c r="S37" s="37">
        <v>4600000</v>
      </c>
      <c r="T37" s="38"/>
      <c r="U37" s="37">
        <v>19510</v>
      </c>
      <c r="V37" s="38"/>
      <c r="W37" s="37">
        <v>84957725567</v>
      </c>
      <c r="X37" s="38"/>
      <c r="Y37" s="37">
        <v>89052263420</v>
      </c>
      <c r="Z37" s="38"/>
      <c r="AA37" s="50">
        <v>4.01</v>
      </c>
    </row>
    <row r="38" spans="1:27" ht="21.75" customHeight="1" x14ac:dyDescent="0.2">
      <c r="A38" s="63" t="s">
        <v>50</v>
      </c>
      <c r="B38" s="63"/>
      <c r="C38" s="63"/>
      <c r="E38" s="37">
        <v>0</v>
      </c>
      <c r="F38" s="38"/>
      <c r="G38" s="37">
        <v>0</v>
      </c>
      <c r="H38" s="38"/>
      <c r="I38" s="37">
        <v>0</v>
      </c>
      <c r="J38" s="38"/>
      <c r="K38" s="37">
        <v>2295595</v>
      </c>
      <c r="L38" s="38"/>
      <c r="M38" s="37">
        <v>18830029841</v>
      </c>
      <c r="N38" s="38"/>
      <c r="O38" s="37">
        <v>-2295595</v>
      </c>
      <c r="P38" s="38"/>
      <c r="Q38" s="37">
        <v>43384043089</v>
      </c>
      <c r="R38" s="38"/>
      <c r="S38" s="37">
        <v>0</v>
      </c>
      <c r="T38" s="38"/>
      <c r="U38" s="37">
        <v>0</v>
      </c>
      <c r="V38" s="38"/>
      <c r="W38" s="37">
        <v>0</v>
      </c>
      <c r="X38" s="38"/>
      <c r="Y38" s="37">
        <v>0</v>
      </c>
      <c r="Z38" s="38"/>
      <c r="AA38" s="50">
        <v>0</v>
      </c>
    </row>
    <row r="39" spans="1:27" ht="21.75" customHeight="1" x14ac:dyDescent="0.2">
      <c r="A39" s="63" t="s">
        <v>51</v>
      </c>
      <c r="B39" s="63"/>
      <c r="C39" s="63"/>
      <c r="E39" s="37">
        <v>0</v>
      </c>
      <c r="F39" s="38"/>
      <c r="G39" s="37">
        <v>0</v>
      </c>
      <c r="H39" s="38"/>
      <c r="I39" s="37">
        <v>0</v>
      </c>
      <c r="J39" s="38"/>
      <c r="K39" s="37">
        <v>12000000</v>
      </c>
      <c r="L39" s="38"/>
      <c r="M39" s="37">
        <v>62193242305</v>
      </c>
      <c r="N39" s="38"/>
      <c r="O39" s="37">
        <v>0</v>
      </c>
      <c r="P39" s="38"/>
      <c r="Q39" s="37">
        <v>0</v>
      </c>
      <c r="R39" s="38"/>
      <c r="S39" s="37">
        <v>12000000</v>
      </c>
      <c r="T39" s="38"/>
      <c r="U39" s="37">
        <v>5230</v>
      </c>
      <c r="V39" s="38"/>
      <c r="W39" s="37">
        <v>62193242305</v>
      </c>
      <c r="X39" s="38"/>
      <c r="Y39" s="37">
        <v>62274865200</v>
      </c>
      <c r="Z39" s="38"/>
      <c r="AA39" s="50">
        <v>2.8</v>
      </c>
    </row>
    <row r="40" spans="1:27" ht="21.75" customHeight="1" x14ac:dyDescent="0.2">
      <c r="A40" s="63" t="s">
        <v>52</v>
      </c>
      <c r="B40" s="63"/>
      <c r="C40" s="63"/>
      <c r="E40" s="37">
        <v>0</v>
      </c>
      <c r="F40" s="38"/>
      <c r="G40" s="37">
        <v>0</v>
      </c>
      <c r="H40" s="38"/>
      <c r="I40" s="37">
        <v>0</v>
      </c>
      <c r="J40" s="38"/>
      <c r="K40" s="37">
        <v>166000000</v>
      </c>
      <c r="L40" s="38"/>
      <c r="M40" s="37">
        <v>0</v>
      </c>
      <c r="N40" s="38"/>
      <c r="O40" s="37">
        <v>0</v>
      </c>
      <c r="P40" s="38"/>
      <c r="Q40" s="37">
        <v>0</v>
      </c>
      <c r="R40" s="38"/>
      <c r="S40" s="37">
        <v>166000000</v>
      </c>
      <c r="T40" s="38"/>
      <c r="U40" s="37">
        <v>856</v>
      </c>
      <c r="V40" s="38"/>
      <c r="W40" s="37">
        <v>127488000000</v>
      </c>
      <c r="X40" s="38"/>
      <c r="Y40" s="37">
        <v>140997597920</v>
      </c>
      <c r="Z40" s="38"/>
      <c r="AA40" s="50">
        <v>6.34</v>
      </c>
    </row>
    <row r="41" spans="1:27" ht="21.75" customHeight="1" x14ac:dyDescent="0.2">
      <c r="A41" s="63" t="s">
        <v>53</v>
      </c>
      <c r="B41" s="63"/>
      <c r="C41" s="63"/>
      <c r="E41" s="37">
        <v>0</v>
      </c>
      <c r="F41" s="38"/>
      <c r="G41" s="37">
        <v>0</v>
      </c>
      <c r="H41" s="38"/>
      <c r="I41" s="37">
        <v>0</v>
      </c>
      <c r="J41" s="38"/>
      <c r="K41" s="37">
        <v>152355</v>
      </c>
      <c r="L41" s="38"/>
      <c r="M41" s="37">
        <v>1857572197</v>
      </c>
      <c r="N41" s="38"/>
      <c r="O41" s="37">
        <v>0</v>
      </c>
      <c r="P41" s="38"/>
      <c r="Q41" s="37">
        <v>0</v>
      </c>
      <c r="R41" s="38"/>
      <c r="S41" s="37">
        <v>152355</v>
      </c>
      <c r="T41" s="38"/>
      <c r="U41" s="37">
        <v>13380</v>
      </c>
      <c r="V41" s="38"/>
      <c r="W41" s="37">
        <v>1857572197</v>
      </c>
      <c r="X41" s="38"/>
      <c r="Y41" s="37">
        <v>2022752218.473</v>
      </c>
      <c r="Z41" s="38"/>
      <c r="AA41" s="50">
        <v>0.09</v>
      </c>
    </row>
    <row r="42" spans="1:27" ht="21.75" customHeight="1" x14ac:dyDescent="0.2">
      <c r="A42" s="63" t="s">
        <v>54</v>
      </c>
      <c r="B42" s="63"/>
      <c r="C42" s="63"/>
      <c r="E42" s="37">
        <v>0</v>
      </c>
      <c r="F42" s="38"/>
      <c r="G42" s="37">
        <v>0</v>
      </c>
      <c r="H42" s="38"/>
      <c r="I42" s="37">
        <v>0</v>
      </c>
      <c r="J42" s="38"/>
      <c r="K42" s="37">
        <v>4300000</v>
      </c>
      <c r="L42" s="38"/>
      <c r="M42" s="37">
        <v>137707878803</v>
      </c>
      <c r="N42" s="38"/>
      <c r="O42" s="37">
        <v>0</v>
      </c>
      <c r="P42" s="38"/>
      <c r="Q42" s="37">
        <v>0</v>
      </c>
      <c r="R42" s="38"/>
      <c r="S42" s="37">
        <v>4300000</v>
      </c>
      <c r="T42" s="38"/>
      <c r="U42" s="37">
        <v>32100</v>
      </c>
      <c r="V42" s="38"/>
      <c r="W42" s="37">
        <v>137707878803</v>
      </c>
      <c r="X42" s="38"/>
      <c r="Y42" s="37">
        <v>136963028100</v>
      </c>
      <c r="Z42" s="38"/>
      <c r="AA42" s="50">
        <v>6.16</v>
      </c>
    </row>
    <row r="43" spans="1:27" ht="21.75" customHeight="1" x14ac:dyDescent="0.2">
      <c r="A43" s="63" t="s">
        <v>55</v>
      </c>
      <c r="B43" s="63"/>
      <c r="C43" s="63"/>
      <c r="E43" s="37">
        <v>0</v>
      </c>
      <c r="F43" s="38"/>
      <c r="G43" s="37">
        <v>0</v>
      </c>
      <c r="H43" s="38"/>
      <c r="I43" s="37">
        <v>0</v>
      </c>
      <c r="J43" s="38"/>
      <c r="K43" s="37">
        <v>20000000</v>
      </c>
      <c r="L43" s="38"/>
      <c r="M43" s="37">
        <v>50273572800</v>
      </c>
      <c r="N43" s="38"/>
      <c r="O43" s="37">
        <v>-20000000</v>
      </c>
      <c r="P43" s="38"/>
      <c r="Q43" s="37">
        <v>50338074942</v>
      </c>
      <c r="R43" s="38"/>
      <c r="S43" s="37">
        <v>0</v>
      </c>
      <c r="T43" s="38"/>
      <c r="U43" s="37">
        <v>0</v>
      </c>
      <c r="V43" s="38"/>
      <c r="W43" s="37">
        <v>0</v>
      </c>
      <c r="X43" s="38"/>
      <c r="Y43" s="37">
        <v>0</v>
      </c>
      <c r="Z43" s="38"/>
      <c r="AA43" s="50">
        <v>0</v>
      </c>
    </row>
    <row r="44" spans="1:27" ht="21.75" customHeight="1" x14ac:dyDescent="0.2">
      <c r="A44" s="63" t="s">
        <v>56</v>
      </c>
      <c r="B44" s="63"/>
      <c r="C44" s="63"/>
      <c r="E44" s="37">
        <v>0</v>
      </c>
      <c r="F44" s="38"/>
      <c r="G44" s="37">
        <v>0</v>
      </c>
      <c r="H44" s="38"/>
      <c r="I44" s="37">
        <v>0</v>
      </c>
      <c r="J44" s="38"/>
      <c r="K44" s="37">
        <v>3041266</v>
      </c>
      <c r="L44" s="38"/>
      <c r="M44" s="37">
        <v>55498496119</v>
      </c>
      <c r="N44" s="38"/>
      <c r="O44" s="37">
        <v>0</v>
      </c>
      <c r="P44" s="38"/>
      <c r="Q44" s="37">
        <v>0</v>
      </c>
      <c r="R44" s="38"/>
      <c r="S44" s="37">
        <v>3041266</v>
      </c>
      <c r="T44" s="38"/>
      <c r="U44" s="37">
        <v>19360</v>
      </c>
      <c r="V44" s="38"/>
      <c r="W44" s="37">
        <v>55498496119</v>
      </c>
      <c r="X44" s="38"/>
      <c r="Y44" s="37">
        <v>58423775787.555199</v>
      </c>
      <c r="Z44" s="38"/>
      <c r="AA44" s="50">
        <v>2.63</v>
      </c>
    </row>
    <row r="45" spans="1:27" ht="21.75" customHeight="1" x14ac:dyDescent="0.2">
      <c r="A45" s="63" t="s">
        <v>57</v>
      </c>
      <c r="B45" s="63"/>
      <c r="C45" s="63"/>
      <c r="E45" s="37">
        <v>0</v>
      </c>
      <c r="F45" s="38"/>
      <c r="G45" s="37">
        <v>0</v>
      </c>
      <c r="H45" s="38"/>
      <c r="I45" s="37">
        <v>0</v>
      </c>
      <c r="J45" s="38"/>
      <c r="K45" s="37">
        <v>15000000</v>
      </c>
      <c r="L45" s="38"/>
      <c r="M45" s="37">
        <v>190706692800</v>
      </c>
      <c r="N45" s="38"/>
      <c r="O45" s="37">
        <v>0</v>
      </c>
      <c r="P45" s="38"/>
      <c r="Q45" s="37">
        <v>0</v>
      </c>
      <c r="R45" s="38"/>
      <c r="S45" s="37">
        <v>15000000</v>
      </c>
      <c r="T45" s="38"/>
      <c r="U45" s="37">
        <v>12360</v>
      </c>
      <c r="V45" s="38"/>
      <c r="W45" s="37">
        <v>190706692800</v>
      </c>
      <c r="X45" s="38"/>
      <c r="Y45" s="37">
        <v>183966858000</v>
      </c>
      <c r="Z45" s="38"/>
      <c r="AA45" s="50">
        <v>8.27</v>
      </c>
    </row>
    <row r="46" spans="1:27" ht="21.75" customHeight="1" x14ac:dyDescent="0.2">
      <c r="A46" s="63" t="s">
        <v>58</v>
      </c>
      <c r="B46" s="63"/>
      <c r="C46" s="63"/>
      <c r="E46" s="37">
        <v>0</v>
      </c>
      <c r="F46" s="38"/>
      <c r="G46" s="37">
        <v>0</v>
      </c>
      <c r="H46" s="38"/>
      <c r="I46" s="37">
        <v>0</v>
      </c>
      <c r="J46" s="38"/>
      <c r="K46" s="37">
        <v>8400000</v>
      </c>
      <c r="L46" s="38"/>
      <c r="M46" s="37">
        <v>93149637605</v>
      </c>
      <c r="N46" s="38"/>
      <c r="O46" s="37">
        <v>0</v>
      </c>
      <c r="P46" s="38"/>
      <c r="Q46" s="37">
        <v>0</v>
      </c>
      <c r="R46" s="38"/>
      <c r="S46" s="37">
        <v>8400000</v>
      </c>
      <c r="T46" s="38"/>
      <c r="U46" s="37">
        <v>12000</v>
      </c>
      <c r="V46" s="38"/>
      <c r="W46" s="37">
        <v>93149637605</v>
      </c>
      <c r="X46" s="38"/>
      <c r="Y46" s="37">
        <v>100020816000</v>
      </c>
      <c r="Z46" s="38"/>
      <c r="AA46" s="50">
        <v>4.5</v>
      </c>
    </row>
    <row r="47" spans="1:27" ht="21.75" customHeight="1" x14ac:dyDescent="0.2">
      <c r="A47" s="63" t="s">
        <v>59</v>
      </c>
      <c r="B47" s="63"/>
      <c r="C47" s="63"/>
      <c r="E47" s="37">
        <v>0</v>
      </c>
      <c r="F47" s="38"/>
      <c r="G47" s="37">
        <v>0</v>
      </c>
      <c r="H47" s="38"/>
      <c r="I47" s="37">
        <v>0</v>
      </c>
      <c r="J47" s="38"/>
      <c r="K47" s="37">
        <v>207000000</v>
      </c>
      <c r="L47" s="38"/>
      <c r="M47" s="37">
        <v>39359791218</v>
      </c>
      <c r="N47" s="38"/>
      <c r="O47" s="37">
        <v>0</v>
      </c>
      <c r="P47" s="38"/>
      <c r="Q47" s="37">
        <v>0</v>
      </c>
      <c r="R47" s="38"/>
      <c r="S47" s="37">
        <v>0</v>
      </c>
      <c r="T47" s="38"/>
      <c r="U47" s="37">
        <v>0</v>
      </c>
      <c r="V47" s="38"/>
      <c r="W47" s="37">
        <v>0</v>
      </c>
      <c r="X47" s="38"/>
      <c r="Y47" s="37">
        <v>0</v>
      </c>
      <c r="Z47" s="38"/>
      <c r="AA47" s="50">
        <v>0</v>
      </c>
    </row>
    <row r="48" spans="1:27" ht="21.75" customHeight="1" x14ac:dyDescent="0.2">
      <c r="A48" s="63" t="s">
        <v>60</v>
      </c>
      <c r="B48" s="63"/>
      <c r="C48" s="63"/>
      <c r="E48" s="37">
        <v>0</v>
      </c>
      <c r="F48" s="38"/>
      <c r="G48" s="37">
        <v>0</v>
      </c>
      <c r="H48" s="38"/>
      <c r="I48" s="37">
        <v>0</v>
      </c>
      <c r="J48" s="38"/>
      <c r="K48" s="37">
        <v>24678000</v>
      </c>
      <c r="L48" s="38"/>
      <c r="M48" s="37">
        <v>17154497408</v>
      </c>
      <c r="N48" s="38"/>
      <c r="O48" s="37">
        <v>-23382405</v>
      </c>
      <c r="P48" s="38"/>
      <c r="Q48" s="37">
        <v>15440407465.5</v>
      </c>
      <c r="R48" s="38"/>
      <c r="S48" s="37">
        <v>0</v>
      </c>
      <c r="T48" s="38"/>
      <c r="U48" s="37">
        <v>0</v>
      </c>
      <c r="V48" s="38"/>
      <c r="W48" s="37">
        <v>0</v>
      </c>
      <c r="X48" s="38"/>
      <c r="Y48" s="37">
        <v>0</v>
      </c>
      <c r="Z48" s="38"/>
      <c r="AA48" s="50">
        <v>0</v>
      </c>
    </row>
    <row r="49" spans="1:27" ht="21.75" customHeight="1" x14ac:dyDescent="0.2">
      <c r="A49" s="63" t="s">
        <v>61</v>
      </c>
      <c r="B49" s="63"/>
      <c r="C49" s="63"/>
      <c r="E49" s="37">
        <v>0</v>
      </c>
      <c r="F49" s="38"/>
      <c r="G49" s="37">
        <v>0</v>
      </c>
      <c r="H49" s="38"/>
      <c r="I49" s="37">
        <v>0</v>
      </c>
      <c r="J49" s="38"/>
      <c r="K49" s="37">
        <v>300000</v>
      </c>
      <c r="L49" s="38"/>
      <c r="M49" s="37">
        <v>1672443546</v>
      </c>
      <c r="N49" s="38"/>
      <c r="O49" s="37">
        <v>0</v>
      </c>
      <c r="P49" s="38"/>
      <c r="Q49" s="37">
        <v>0</v>
      </c>
      <c r="R49" s="38"/>
      <c r="S49" s="37">
        <v>300000</v>
      </c>
      <c r="T49" s="38"/>
      <c r="U49" s="37">
        <v>8330</v>
      </c>
      <c r="V49" s="38"/>
      <c r="W49" s="37">
        <v>1672443546</v>
      </c>
      <c r="X49" s="38"/>
      <c r="Y49" s="37">
        <v>2479682730</v>
      </c>
      <c r="Z49" s="38"/>
      <c r="AA49" s="50">
        <v>0.11</v>
      </c>
    </row>
    <row r="50" spans="1:27" ht="21.75" customHeight="1" x14ac:dyDescent="0.2">
      <c r="A50" s="70" t="s">
        <v>62</v>
      </c>
      <c r="B50" s="70"/>
      <c r="C50" s="70"/>
      <c r="E50" s="37">
        <v>0</v>
      </c>
      <c r="F50" s="38"/>
      <c r="G50" s="48">
        <v>0</v>
      </c>
      <c r="H50" s="38"/>
      <c r="I50" s="48">
        <v>0</v>
      </c>
      <c r="J50" s="38"/>
      <c r="K50" s="48">
        <v>1150000</v>
      </c>
      <c r="L50" s="38"/>
      <c r="M50" s="48">
        <v>170419399859</v>
      </c>
      <c r="N50" s="38"/>
      <c r="O50" s="48">
        <v>-1150000</v>
      </c>
      <c r="P50" s="38"/>
      <c r="Q50" s="48">
        <v>221831882357</v>
      </c>
      <c r="R50" s="38"/>
      <c r="S50" s="48">
        <v>0</v>
      </c>
      <c r="T50" s="38"/>
      <c r="U50" s="48">
        <v>0</v>
      </c>
      <c r="V50" s="38"/>
      <c r="W50" s="48">
        <v>0</v>
      </c>
      <c r="X50" s="38"/>
      <c r="Y50" s="48">
        <v>0</v>
      </c>
      <c r="Z50" s="38"/>
      <c r="AA50" s="51">
        <v>0</v>
      </c>
    </row>
    <row r="51" spans="1:27" s="39" customFormat="1" ht="21.75" customHeight="1" thickBot="1" x14ac:dyDescent="0.25">
      <c r="A51" s="69" t="s">
        <v>63</v>
      </c>
      <c r="B51" s="69"/>
      <c r="C51" s="69"/>
      <c r="D51" s="23"/>
      <c r="E51" s="40">
        <f>SUM(E9:E50)</f>
        <v>760163358</v>
      </c>
      <c r="F51" s="56"/>
      <c r="G51" s="40">
        <f>SUM(G9:G50)</f>
        <v>1569430914037</v>
      </c>
      <c r="H51" s="56"/>
      <c r="I51" s="40">
        <f>SUM(I9:I50)</f>
        <v>1585285129560.2539</v>
      </c>
      <c r="J51" s="56"/>
      <c r="K51" s="40">
        <f>SUM(K9:K50)</f>
        <v>473617216</v>
      </c>
      <c r="L51" s="56"/>
      <c r="M51" s="40">
        <f>SUM(M9:M50)</f>
        <v>965317338762</v>
      </c>
      <c r="N51" s="56"/>
      <c r="O51" s="40">
        <f>SUM(O9:O50)</f>
        <v>-317321699</v>
      </c>
      <c r="P51" s="56"/>
      <c r="Q51" s="40">
        <f>SUM(Q9:Q50)</f>
        <v>1058766221833.5</v>
      </c>
      <c r="R51" s="56"/>
      <c r="S51" s="40">
        <f>SUM(S9:S50)</f>
        <v>708163280</v>
      </c>
      <c r="T51" s="56"/>
      <c r="U51" s="40"/>
      <c r="V51" s="56"/>
      <c r="W51" s="40">
        <f>SUM(W9:W50)</f>
        <v>1713694254865</v>
      </c>
      <c r="X51" s="56"/>
      <c r="Y51" s="40">
        <f>SUM(Y9:Y50)</f>
        <v>1949268060660.428</v>
      </c>
      <c r="Z51" s="56"/>
      <c r="AA51" s="45">
        <f>SUM(AA9:AA50)</f>
        <v>87.679999999999993</v>
      </c>
    </row>
    <row r="52" spans="1:27" ht="13.5" thickTop="1" x14ac:dyDescent="0.2"/>
  </sheetData>
  <mergeCells count="55">
    <mergeCell ref="A51:C51"/>
    <mergeCell ref="A50:C50"/>
    <mergeCell ref="A45:C45"/>
    <mergeCell ref="A46:C46"/>
    <mergeCell ref="A47:C47"/>
    <mergeCell ref="A48:C48"/>
    <mergeCell ref="A49:C49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30:C30"/>
    <mergeCell ref="A31:C31"/>
    <mergeCell ref="A32:C32"/>
    <mergeCell ref="A33:C33"/>
    <mergeCell ref="A34:C34"/>
    <mergeCell ref="A27:C27"/>
    <mergeCell ref="A28:C28"/>
    <mergeCell ref="A29:C29"/>
    <mergeCell ref="A22:C22"/>
    <mergeCell ref="A23:C23"/>
    <mergeCell ref="A24:C24"/>
    <mergeCell ref="A25:C25"/>
    <mergeCell ref="A26:C26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11:C11"/>
    <mergeCell ref="A1:AA1"/>
    <mergeCell ref="A2:AA2"/>
    <mergeCell ref="A3:AA3"/>
    <mergeCell ref="B4:AA4"/>
    <mergeCell ref="A5:B5"/>
    <mergeCell ref="C5:AA5"/>
    <mergeCell ref="F6:I6"/>
    <mergeCell ref="K6:Q6"/>
    <mergeCell ref="S6:AA6"/>
    <mergeCell ref="K7:M7"/>
    <mergeCell ref="O7:Q7"/>
    <mergeCell ref="A8:C8"/>
    <mergeCell ref="A9:C9"/>
    <mergeCell ref="A10:C10"/>
  </mergeCells>
  <pageMargins left="0.39" right="0.39" top="0.39" bottom="0.39" header="0" footer="0"/>
  <pageSetup paperSize="9" scale="5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view="pageBreakPreview" zoomScaleNormal="100" zoomScaleSheetLayoutView="100" workbookViewId="0">
      <selection sqref="A1:AA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4" width="1.28515625" customWidth="1"/>
    <col min="5" max="5" width="7.7109375" bestFit="1" customWidth="1"/>
    <col min="6" max="6" width="1.28515625" customWidth="1"/>
    <col min="7" max="7" width="17.7109375" bestFit="1" customWidth="1"/>
    <col min="8" max="8" width="1.28515625" customWidth="1"/>
    <col min="9" max="9" width="18" bestFit="1" customWidth="1"/>
    <col min="10" max="10" width="1.28515625" customWidth="1"/>
    <col min="11" max="11" width="8.42578125" bestFit="1" customWidth="1"/>
    <col min="12" max="12" width="1.28515625" customWidth="1"/>
    <col min="13" max="13" width="18.85546875" bestFit="1" customWidth="1"/>
    <col min="14" max="14" width="1.28515625" customWidth="1"/>
    <col min="15" max="15" width="8.42578125" bestFit="1" customWidth="1"/>
    <col min="16" max="16" width="1.28515625" customWidth="1"/>
    <col min="17" max="17" width="18.42578125" bestFit="1" customWidth="1"/>
    <col min="18" max="18" width="1.28515625" customWidth="1"/>
    <col min="19" max="19" width="7.85546875" bestFit="1" customWidth="1"/>
    <col min="20" max="20" width="1.42578125" customWidth="1"/>
    <col min="21" max="21" width="17.7109375" bestFit="1" customWidth="1"/>
    <col min="22" max="22" width="1.28515625" customWidth="1"/>
    <col min="23" max="23" width="18.140625" bestFit="1" customWidth="1"/>
    <col min="24" max="24" width="1.28515625" customWidth="1"/>
    <col min="25" max="25" width="18.42578125" bestFit="1" customWidth="1"/>
    <col min="26" max="26" width="1.28515625" customWidth="1"/>
    <col min="27" max="27" width="20" bestFit="1" customWidth="1"/>
    <col min="28" max="28" width="0.28515625" customWidth="1"/>
  </cols>
  <sheetData>
    <row r="1" spans="1:27" ht="25.5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1:27" ht="25.5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27" ht="25.5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7" ht="24" x14ac:dyDescent="0.2">
      <c r="A4" s="2" t="s">
        <v>3</v>
      </c>
      <c r="B4" s="65" t="s">
        <v>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</row>
    <row r="5" spans="1:27" ht="24" x14ac:dyDescent="0.2">
      <c r="A5" s="65" t="s">
        <v>5</v>
      </c>
      <c r="B5" s="65"/>
      <c r="C5" s="65" t="s">
        <v>295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</row>
    <row r="6" spans="1:27" ht="21" x14ac:dyDescent="0.2">
      <c r="E6" s="71" t="s">
        <v>296</v>
      </c>
      <c r="F6" s="71"/>
      <c r="G6" s="71"/>
      <c r="H6" s="71"/>
      <c r="I6" s="71"/>
      <c r="K6" s="71" t="s">
        <v>8</v>
      </c>
      <c r="L6" s="71"/>
      <c r="M6" s="71"/>
      <c r="N6" s="71"/>
      <c r="O6" s="71"/>
      <c r="P6" s="71"/>
      <c r="Q6" s="71"/>
      <c r="S6" s="71" t="s">
        <v>7</v>
      </c>
      <c r="T6" s="71"/>
      <c r="U6" s="71"/>
      <c r="V6" s="71"/>
      <c r="W6" s="71"/>
      <c r="X6" s="71"/>
      <c r="Y6" s="71"/>
      <c r="Z6" s="71"/>
      <c r="AA6" s="71"/>
    </row>
    <row r="7" spans="1:27" ht="21" x14ac:dyDescent="0.2">
      <c r="E7" s="72" t="s">
        <v>13</v>
      </c>
      <c r="F7" s="4"/>
      <c r="G7" s="72" t="s">
        <v>14</v>
      </c>
      <c r="H7" s="4"/>
      <c r="I7" s="72" t="s">
        <v>15</v>
      </c>
      <c r="K7" s="75" t="s">
        <v>10</v>
      </c>
      <c r="L7" s="75"/>
      <c r="M7" s="75"/>
      <c r="N7" s="4"/>
      <c r="O7" s="75" t="s">
        <v>11</v>
      </c>
      <c r="P7" s="75"/>
      <c r="Q7" s="75"/>
      <c r="S7" s="72" t="s">
        <v>13</v>
      </c>
      <c r="T7" s="4"/>
      <c r="U7" s="72" t="s">
        <v>17</v>
      </c>
      <c r="V7" s="4"/>
      <c r="W7" s="72" t="s">
        <v>14</v>
      </c>
      <c r="X7" s="4"/>
      <c r="Y7" s="72" t="s">
        <v>15</v>
      </c>
      <c r="Z7" s="4"/>
      <c r="AA7" s="72" t="s">
        <v>18</v>
      </c>
    </row>
    <row r="8" spans="1:27" ht="21" x14ac:dyDescent="0.2">
      <c r="A8" s="74" t="s">
        <v>12</v>
      </c>
      <c r="B8" s="74"/>
      <c r="C8" s="74"/>
      <c r="E8" s="73"/>
      <c r="G8" s="71"/>
      <c r="I8" s="71"/>
      <c r="K8" s="24" t="s">
        <v>13</v>
      </c>
      <c r="L8" s="4"/>
      <c r="M8" s="24" t="s">
        <v>14</v>
      </c>
      <c r="O8" s="26" t="s">
        <v>13</v>
      </c>
      <c r="P8" s="4"/>
      <c r="Q8" s="24" t="s">
        <v>16</v>
      </c>
      <c r="S8" s="71"/>
      <c r="U8" s="71"/>
      <c r="W8" s="71"/>
      <c r="Y8" s="71"/>
      <c r="AA8" s="71"/>
    </row>
    <row r="9" spans="1:27" ht="18.75" x14ac:dyDescent="0.2">
      <c r="A9" s="63" t="s">
        <v>39</v>
      </c>
      <c r="B9" s="63"/>
      <c r="C9" s="63"/>
      <c r="E9" s="10">
        <v>1500</v>
      </c>
      <c r="G9" s="10">
        <v>40112698205</v>
      </c>
      <c r="I9" s="10">
        <v>37555548842.400002</v>
      </c>
      <c r="K9" s="10">
        <v>0</v>
      </c>
      <c r="M9" s="10">
        <v>0</v>
      </c>
      <c r="O9" s="10">
        <v>0</v>
      </c>
      <c r="Q9" s="10">
        <v>0</v>
      </c>
      <c r="S9" s="10">
        <v>1500</v>
      </c>
      <c r="U9" s="10">
        <v>25649730</v>
      </c>
      <c r="W9" s="10">
        <v>40112698205</v>
      </c>
      <c r="Y9" s="10">
        <v>38382255972</v>
      </c>
      <c r="AA9" s="11">
        <v>1.73</v>
      </c>
    </row>
    <row r="10" spans="1:27" ht="18.75" x14ac:dyDescent="0.2">
      <c r="A10" s="63" t="s">
        <v>40</v>
      </c>
      <c r="B10" s="63"/>
      <c r="C10" s="63"/>
      <c r="E10" s="10">
        <v>2</v>
      </c>
      <c r="G10" s="10">
        <v>10621404</v>
      </c>
      <c r="I10" s="10">
        <v>7829094.9680000003</v>
      </c>
      <c r="K10" s="10">
        <v>0</v>
      </c>
      <c r="M10" s="10">
        <v>0</v>
      </c>
      <c r="O10" s="10">
        <v>0</v>
      </c>
      <c r="Q10" s="10">
        <v>0</v>
      </c>
      <c r="S10" s="10">
        <v>2</v>
      </c>
      <c r="U10" s="10">
        <v>4064230</v>
      </c>
      <c r="W10" s="10">
        <v>10621404</v>
      </c>
      <c r="Y10" s="10">
        <v>8108951.6960000005</v>
      </c>
      <c r="AA10" s="11">
        <v>0</v>
      </c>
    </row>
    <row r="11" spans="1:27" ht="21.75" thickBot="1" x14ac:dyDescent="0.25">
      <c r="A11" s="69" t="s">
        <v>63</v>
      </c>
      <c r="B11" s="69"/>
      <c r="C11" s="69"/>
      <c r="D11" s="23"/>
      <c r="E11" s="27">
        <f>SUM(E9:E10)</f>
        <v>1502</v>
      </c>
      <c r="F11" s="28"/>
      <c r="G11" s="27">
        <f>SUM(G9:G10)</f>
        <v>40123319609</v>
      </c>
      <c r="H11" s="28"/>
      <c r="I11" s="27">
        <f>SUM(I9:I10)</f>
        <v>37563377937.368004</v>
      </c>
      <c r="J11" s="28"/>
      <c r="K11" s="27">
        <f>SUM(K9:K10)</f>
        <v>0</v>
      </c>
      <c r="L11" s="28"/>
      <c r="M11" s="29">
        <f>SUM(M9:M10)</f>
        <v>0</v>
      </c>
      <c r="N11" s="30"/>
      <c r="O11" s="27">
        <f>SUM(O9:O10)</f>
        <v>0</v>
      </c>
      <c r="P11" s="30"/>
      <c r="Q11" s="27">
        <f>SUM(Q9:Q10)</f>
        <v>0</v>
      </c>
      <c r="R11" s="30"/>
      <c r="S11" s="27">
        <f>SUM(S9:S10)</f>
        <v>1502</v>
      </c>
      <c r="T11" s="30"/>
      <c r="U11" s="27">
        <f>SUM(U9:U10)</f>
        <v>29713960</v>
      </c>
      <c r="V11" s="30"/>
      <c r="W11" s="27">
        <f>SUM(W9:W10)</f>
        <v>40123319609</v>
      </c>
      <c r="X11" s="30"/>
      <c r="Y11" s="27">
        <f>SUM(Y9:Y10)</f>
        <v>38390364923.695999</v>
      </c>
      <c r="Z11" s="30"/>
      <c r="AA11" s="31">
        <f>SUM(AA9:AA10)</f>
        <v>1.73</v>
      </c>
    </row>
    <row r="12" spans="1:27" ht="13.5" thickTop="1" x14ac:dyDescent="0.2"/>
  </sheetData>
  <mergeCells count="23">
    <mergeCell ref="A10:C10"/>
    <mergeCell ref="A11:C11"/>
    <mergeCell ref="K7:M7"/>
    <mergeCell ref="O7:Q7"/>
    <mergeCell ref="W7:W8"/>
    <mergeCell ref="Y7:Y8"/>
    <mergeCell ref="AA7:AA8"/>
    <mergeCell ref="A8:C8"/>
    <mergeCell ref="A9:C9"/>
    <mergeCell ref="E7:E8"/>
    <mergeCell ref="G7:G8"/>
    <mergeCell ref="I7:I8"/>
    <mergeCell ref="S7:S8"/>
    <mergeCell ref="U7:U8"/>
    <mergeCell ref="A1:AA1"/>
    <mergeCell ref="A2:AA2"/>
    <mergeCell ref="A3:AA3"/>
    <mergeCell ref="E6:I6"/>
    <mergeCell ref="K6:Q6"/>
    <mergeCell ref="S6:AA6"/>
    <mergeCell ref="B4:AA4"/>
    <mergeCell ref="A5:B5"/>
    <mergeCell ref="C5:AA5"/>
  </mergeCells>
  <pageMargins left="0.39" right="0.39" top="0.39" bottom="0.39" header="0" footer="0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9"/>
  <sheetViews>
    <sheetView rightToLeft="1" view="pageBreakPreview" zoomScale="70" zoomScaleNormal="100" zoomScaleSheetLayoutView="70" workbookViewId="0">
      <selection activeCell="J10" sqref="J10:L1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2" bestFit="1" customWidth="1"/>
    <col min="17" max="17" width="1.28515625" customWidth="1"/>
    <col min="18" max="18" width="16.28515625" bestFit="1" customWidth="1"/>
    <col min="19" max="19" width="1.28515625" customWidth="1"/>
    <col min="20" max="20" width="17.28515625" bestFit="1" customWidth="1"/>
    <col min="21" max="21" width="1.28515625" customWidth="1"/>
    <col min="22" max="22" width="12" bestFit="1" customWidth="1"/>
    <col min="23" max="23" width="1.28515625" customWidth="1"/>
    <col min="24" max="24" width="19.140625" bestFit="1" customWidth="1"/>
    <col min="25" max="25" width="1.28515625" customWidth="1"/>
    <col min="26" max="26" width="11" bestFit="1" customWidth="1"/>
    <col min="27" max="27" width="1.28515625" customWidth="1"/>
    <col min="28" max="28" width="16.28515625" bestFit="1" customWidth="1"/>
    <col min="29" max="29" width="1.28515625" customWidth="1"/>
    <col min="30" max="30" width="13.28515625" bestFit="1" customWidth="1"/>
    <col min="31" max="31" width="1.28515625" customWidth="1"/>
    <col min="32" max="32" width="17.5703125" bestFit="1" customWidth="1"/>
    <col min="33" max="33" width="1.28515625" customWidth="1"/>
    <col min="34" max="34" width="16.5703125" bestFit="1" customWidth="1"/>
    <col min="35" max="35" width="1.28515625" customWidth="1"/>
    <col min="36" max="36" width="17.285156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</row>
    <row r="2" spans="1:38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</row>
    <row r="4" spans="1:38" ht="14.45" customHeight="1" x14ac:dyDescent="0.2"/>
    <row r="5" spans="1:38" ht="14.45" customHeight="1" x14ac:dyDescent="0.2">
      <c r="A5" s="2" t="s">
        <v>94</v>
      </c>
      <c r="B5" s="65" t="s">
        <v>95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</row>
    <row r="6" spans="1:38" ht="14.45" customHeight="1" x14ac:dyDescent="0.2">
      <c r="A6" s="66" t="s">
        <v>96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 t="s">
        <v>7</v>
      </c>
      <c r="Q6" s="66"/>
      <c r="R6" s="66"/>
      <c r="S6" s="66"/>
      <c r="T6" s="66"/>
      <c r="V6" s="66" t="s">
        <v>8</v>
      </c>
      <c r="W6" s="66"/>
      <c r="X6" s="66"/>
      <c r="Y6" s="66"/>
      <c r="Z6" s="66"/>
      <c r="AA6" s="66"/>
      <c r="AB6" s="66"/>
      <c r="AD6" s="66" t="s">
        <v>9</v>
      </c>
      <c r="AE6" s="66"/>
      <c r="AF6" s="66"/>
      <c r="AG6" s="66"/>
      <c r="AH6" s="66"/>
      <c r="AI6" s="66"/>
      <c r="AJ6" s="66"/>
      <c r="AK6" s="66"/>
      <c r="AL6" s="66"/>
    </row>
    <row r="7" spans="1:38" ht="14.4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V7" s="67" t="s">
        <v>10</v>
      </c>
      <c r="W7" s="67"/>
      <c r="X7" s="67"/>
      <c r="Y7" s="4"/>
      <c r="Z7" s="67" t="s">
        <v>11</v>
      </c>
      <c r="AA7" s="67"/>
      <c r="AB7" s="67"/>
      <c r="AD7" s="4"/>
      <c r="AE7" s="4"/>
      <c r="AF7" s="4"/>
      <c r="AG7" s="4"/>
      <c r="AH7" s="4"/>
      <c r="AI7" s="4"/>
      <c r="AJ7" s="4"/>
      <c r="AK7" s="4"/>
      <c r="AL7" s="4"/>
    </row>
    <row r="8" spans="1:38" ht="14.45" customHeight="1" x14ac:dyDescent="0.2">
      <c r="A8" s="66" t="s">
        <v>97</v>
      </c>
      <c r="B8" s="66"/>
      <c r="D8" s="3" t="s">
        <v>98</v>
      </c>
      <c r="F8" s="3" t="s">
        <v>99</v>
      </c>
      <c r="H8" s="3" t="s">
        <v>100</v>
      </c>
      <c r="J8" s="3" t="s">
        <v>101</v>
      </c>
      <c r="L8" s="3" t="s">
        <v>102</v>
      </c>
      <c r="N8" s="3" t="s">
        <v>67</v>
      </c>
      <c r="P8" s="3" t="s">
        <v>13</v>
      </c>
      <c r="R8" s="3" t="s">
        <v>14</v>
      </c>
      <c r="T8" s="3" t="s">
        <v>15</v>
      </c>
      <c r="V8" s="5" t="s">
        <v>13</v>
      </c>
      <c r="W8" s="4"/>
      <c r="X8" s="5" t="s">
        <v>14</v>
      </c>
      <c r="Z8" s="5" t="s">
        <v>13</v>
      </c>
      <c r="AA8" s="4"/>
      <c r="AB8" s="5" t="s">
        <v>16</v>
      </c>
      <c r="AD8" s="3" t="s">
        <v>13</v>
      </c>
      <c r="AF8" s="3" t="s">
        <v>17</v>
      </c>
      <c r="AH8" s="3" t="s">
        <v>14</v>
      </c>
      <c r="AJ8" s="3" t="s">
        <v>15</v>
      </c>
      <c r="AL8" s="3" t="s">
        <v>18</v>
      </c>
    </row>
    <row r="9" spans="1:38" ht="21.75" customHeight="1" x14ac:dyDescent="0.2">
      <c r="A9" s="68" t="s">
        <v>103</v>
      </c>
      <c r="B9" s="68"/>
      <c r="D9" s="6" t="s">
        <v>104</v>
      </c>
      <c r="F9" s="6" t="s">
        <v>104</v>
      </c>
      <c r="H9" s="57" t="s">
        <v>105</v>
      </c>
      <c r="I9" s="57"/>
      <c r="J9" s="57" t="s">
        <v>106</v>
      </c>
      <c r="L9" s="57">
        <v>12</v>
      </c>
      <c r="M9" s="57"/>
      <c r="N9" s="57">
        <v>12</v>
      </c>
      <c r="O9" s="57"/>
      <c r="P9" s="57">
        <v>0</v>
      </c>
      <c r="Q9" s="57"/>
      <c r="R9" s="57">
        <v>0</v>
      </c>
      <c r="T9" s="7">
        <v>0</v>
      </c>
      <c r="V9" s="7">
        <v>110000</v>
      </c>
      <c r="X9" s="7">
        <v>97792663687</v>
      </c>
      <c r="Z9" s="7">
        <v>110000</v>
      </c>
      <c r="AB9" s="7">
        <v>98051303313</v>
      </c>
      <c r="AD9" s="7">
        <v>0</v>
      </c>
      <c r="AF9" s="7">
        <v>0</v>
      </c>
      <c r="AH9" s="7">
        <v>0</v>
      </c>
      <c r="AJ9" s="7">
        <v>0</v>
      </c>
      <c r="AL9" s="8">
        <v>0</v>
      </c>
    </row>
    <row r="10" spans="1:38" ht="21.75" customHeight="1" x14ac:dyDescent="0.2">
      <c r="A10" s="63" t="s">
        <v>303</v>
      </c>
      <c r="B10" s="63"/>
      <c r="D10" s="9" t="s">
        <v>104</v>
      </c>
      <c r="F10" s="9" t="s">
        <v>317</v>
      </c>
      <c r="H10" s="57" t="s">
        <v>308</v>
      </c>
      <c r="J10" s="57" t="s">
        <v>309</v>
      </c>
      <c r="L10" s="57">
        <v>44</v>
      </c>
      <c r="N10" s="57">
        <v>44</v>
      </c>
      <c r="P10" s="57">
        <v>10000000</v>
      </c>
      <c r="R10" s="10">
        <f t="shared" ref="R10:R13" si="0">P10*1000</f>
        <v>10000000000</v>
      </c>
      <c r="T10" s="10">
        <f t="shared" ref="T10:T13" si="1">R10</f>
        <v>10000000000</v>
      </c>
      <c r="V10" s="10"/>
      <c r="X10" s="10"/>
      <c r="Z10" s="57">
        <v>10000000</v>
      </c>
      <c r="AB10" s="10">
        <f>R10</f>
        <v>10000000000</v>
      </c>
      <c r="AD10" s="10">
        <v>0</v>
      </c>
      <c r="AF10" s="10">
        <v>0</v>
      </c>
      <c r="AH10" s="10">
        <v>0</v>
      </c>
      <c r="AJ10" s="10">
        <v>0</v>
      </c>
      <c r="AL10" s="11">
        <f>AJ10/$AJ$19</f>
        <v>0</v>
      </c>
    </row>
    <row r="11" spans="1:38" ht="21.75" customHeight="1" x14ac:dyDescent="0.2">
      <c r="A11" s="63" t="s">
        <v>304</v>
      </c>
      <c r="B11" s="63"/>
      <c r="D11" s="9" t="s">
        <v>104</v>
      </c>
      <c r="F11" s="9" t="s">
        <v>317</v>
      </c>
      <c r="H11" s="57" t="s">
        <v>310</v>
      </c>
      <c r="J11" s="57" t="s">
        <v>311</v>
      </c>
      <c r="L11" s="57">
        <v>43</v>
      </c>
      <c r="N11" s="57">
        <v>43</v>
      </c>
      <c r="P11" s="57">
        <v>5053392</v>
      </c>
      <c r="R11" s="10">
        <f t="shared" si="0"/>
        <v>5053392000</v>
      </c>
      <c r="T11" s="10">
        <f t="shared" si="1"/>
        <v>5053392000</v>
      </c>
      <c r="V11" s="10"/>
      <c r="X11" s="10"/>
      <c r="Z11" s="10"/>
      <c r="AB11" s="10"/>
      <c r="AD11" s="10">
        <f t="shared" ref="AD11:AD13" si="2">P11</f>
        <v>5053392</v>
      </c>
      <c r="AF11" s="10">
        <v>1000</v>
      </c>
      <c r="AH11" s="10">
        <f t="shared" ref="AH11:AH13" si="3">R11</f>
        <v>5053392000</v>
      </c>
      <c r="AJ11" s="10">
        <f t="shared" ref="AJ11:AJ18" si="4">AH11</f>
        <v>5053392000</v>
      </c>
      <c r="AL11" s="11">
        <f t="shared" ref="AL11:AL18" si="5">AJ11/$AJ$19</f>
        <v>2.8899605434607598E-2</v>
      </c>
    </row>
    <row r="12" spans="1:38" ht="21.75" customHeight="1" x14ac:dyDescent="0.2">
      <c r="A12" s="63" t="s">
        <v>305</v>
      </c>
      <c r="B12" s="63"/>
      <c r="D12" s="9" t="s">
        <v>104</v>
      </c>
      <c r="F12" s="9" t="s">
        <v>317</v>
      </c>
      <c r="H12" s="57" t="s">
        <v>105</v>
      </c>
      <c r="J12" s="57" t="s">
        <v>312</v>
      </c>
      <c r="L12" s="57">
        <v>44</v>
      </c>
      <c r="N12" s="57">
        <v>44</v>
      </c>
      <c r="P12" s="57">
        <v>25000000</v>
      </c>
      <c r="R12" s="10">
        <f t="shared" si="0"/>
        <v>25000000000</v>
      </c>
      <c r="T12" s="10">
        <f t="shared" si="1"/>
        <v>25000000000</v>
      </c>
      <c r="V12" s="10"/>
      <c r="X12" s="10"/>
      <c r="Z12" s="10"/>
      <c r="AB12" s="10"/>
      <c r="AD12" s="10">
        <f t="shared" si="2"/>
        <v>25000000</v>
      </c>
      <c r="AF12" s="10">
        <v>1000</v>
      </c>
      <c r="AH12" s="10">
        <f t="shared" si="3"/>
        <v>25000000000</v>
      </c>
      <c r="AJ12" s="10">
        <f t="shared" si="4"/>
        <v>25000000000</v>
      </c>
      <c r="AL12" s="11">
        <f t="shared" si="5"/>
        <v>0.14297132220599351</v>
      </c>
    </row>
    <row r="13" spans="1:38" ht="21.75" customHeight="1" x14ac:dyDescent="0.2">
      <c r="A13" s="63" t="s">
        <v>306</v>
      </c>
      <c r="B13" s="63"/>
      <c r="D13" s="9" t="s">
        <v>104</v>
      </c>
      <c r="F13" s="9" t="s">
        <v>317</v>
      </c>
      <c r="H13" s="58" t="s">
        <v>313</v>
      </c>
      <c r="J13" s="58" t="s">
        <v>314</v>
      </c>
      <c r="L13" s="57">
        <v>44</v>
      </c>
      <c r="N13" s="57">
        <v>44</v>
      </c>
      <c r="P13" s="57">
        <v>4806850</v>
      </c>
      <c r="R13" s="10">
        <f t="shared" si="0"/>
        <v>4806850000</v>
      </c>
      <c r="T13" s="10">
        <f t="shared" si="1"/>
        <v>4806850000</v>
      </c>
      <c r="V13" s="10"/>
      <c r="X13" s="10"/>
      <c r="Z13" s="10"/>
      <c r="AB13" s="10"/>
      <c r="AD13" s="10">
        <f t="shared" si="2"/>
        <v>4806850</v>
      </c>
      <c r="AF13" s="10">
        <v>1000</v>
      </c>
      <c r="AH13" s="10">
        <f t="shared" si="3"/>
        <v>4806850000</v>
      </c>
      <c r="AJ13" s="10">
        <f t="shared" si="4"/>
        <v>4806850000</v>
      </c>
      <c r="AL13" s="11">
        <f t="shared" si="5"/>
        <v>2.7489668005835199E-2</v>
      </c>
    </row>
    <row r="14" spans="1:38" ht="21.75" customHeight="1" x14ac:dyDescent="0.2">
      <c r="A14" s="63" t="s">
        <v>307</v>
      </c>
      <c r="B14" s="63"/>
      <c r="D14" s="9" t="s">
        <v>104</v>
      </c>
      <c r="F14" s="9" t="s">
        <v>317</v>
      </c>
      <c r="H14" s="58" t="s">
        <v>315</v>
      </c>
      <c r="J14" s="58" t="s">
        <v>316</v>
      </c>
      <c r="L14" s="57">
        <v>45</v>
      </c>
      <c r="N14" s="57">
        <v>45</v>
      </c>
      <c r="P14" s="10">
        <v>20000000</v>
      </c>
      <c r="R14" s="10">
        <f>P14*1000</f>
        <v>20000000000</v>
      </c>
      <c r="T14" s="10">
        <f>R14</f>
        <v>20000000000</v>
      </c>
      <c r="Z14" s="10"/>
      <c r="AB14" s="10"/>
      <c r="AD14" s="10">
        <v>20000000</v>
      </c>
      <c r="AF14" s="10">
        <v>1000</v>
      </c>
      <c r="AH14" s="10">
        <f>AD14*AF14</f>
        <v>20000000000</v>
      </c>
      <c r="AJ14" s="10">
        <f t="shared" si="4"/>
        <v>20000000000</v>
      </c>
      <c r="AL14" s="11">
        <f t="shared" si="5"/>
        <v>0.11437705776479482</v>
      </c>
    </row>
    <row r="15" spans="1:38" ht="21.75" customHeight="1" x14ac:dyDescent="0.2">
      <c r="A15" s="63" t="s">
        <v>318</v>
      </c>
      <c r="B15" s="63"/>
      <c r="D15" s="9" t="s">
        <v>104</v>
      </c>
      <c r="F15" s="9" t="s">
        <v>317</v>
      </c>
      <c r="H15" s="78" t="s">
        <v>326</v>
      </c>
      <c r="J15" s="78" t="s">
        <v>322</v>
      </c>
      <c r="L15" s="57">
        <v>45</v>
      </c>
      <c r="N15" s="57">
        <v>45</v>
      </c>
      <c r="P15" s="10"/>
      <c r="R15" s="10"/>
      <c r="T15" s="10"/>
      <c r="V15" s="10">
        <v>50000000</v>
      </c>
      <c r="X15" s="10">
        <f t="shared" ref="X15:X18" si="6">V15*1000</f>
        <v>50000000000</v>
      </c>
      <c r="Z15" s="10"/>
      <c r="AB15" s="10"/>
      <c r="AD15" s="10">
        <v>50000000</v>
      </c>
      <c r="AF15" s="10">
        <v>1000</v>
      </c>
      <c r="AH15" s="10">
        <f t="shared" ref="AH15:AH18" si="7">AD15*AF15</f>
        <v>50000000000</v>
      </c>
      <c r="AJ15" s="10">
        <f t="shared" si="4"/>
        <v>50000000000</v>
      </c>
      <c r="AL15" s="11">
        <f t="shared" si="5"/>
        <v>0.28594264441198702</v>
      </c>
    </row>
    <row r="16" spans="1:38" ht="21.75" customHeight="1" x14ac:dyDescent="0.2">
      <c r="A16" s="63" t="s">
        <v>319</v>
      </c>
      <c r="B16" s="63"/>
      <c r="D16" s="9" t="s">
        <v>104</v>
      </c>
      <c r="F16" s="9" t="s">
        <v>317</v>
      </c>
      <c r="H16" s="78" t="s">
        <v>260</v>
      </c>
      <c r="J16" s="78" t="s">
        <v>323</v>
      </c>
      <c r="L16" s="57">
        <v>46</v>
      </c>
      <c r="N16" s="57">
        <v>46</v>
      </c>
      <c r="P16" s="10"/>
      <c r="R16" s="10"/>
      <c r="T16" s="10"/>
      <c r="V16" s="10">
        <v>30000000</v>
      </c>
      <c r="X16" s="10">
        <f t="shared" si="6"/>
        <v>30000000000</v>
      </c>
      <c r="Z16" s="10"/>
      <c r="AB16" s="10"/>
      <c r="AD16" s="10">
        <v>30000000</v>
      </c>
      <c r="AF16" s="10">
        <v>1000</v>
      </c>
      <c r="AH16" s="10">
        <f t="shared" si="7"/>
        <v>30000000000</v>
      </c>
      <c r="AJ16" s="10">
        <f t="shared" si="4"/>
        <v>30000000000</v>
      </c>
      <c r="AL16" s="11">
        <f t="shared" si="5"/>
        <v>0.17156558664719221</v>
      </c>
    </row>
    <row r="17" spans="1:38" ht="21.75" customHeight="1" x14ac:dyDescent="0.2">
      <c r="A17" s="63" t="s">
        <v>320</v>
      </c>
      <c r="B17" s="63"/>
      <c r="D17" s="9" t="s">
        <v>104</v>
      </c>
      <c r="F17" s="9" t="s">
        <v>317</v>
      </c>
      <c r="H17" s="78" t="s">
        <v>81</v>
      </c>
      <c r="J17" s="78" t="s">
        <v>324</v>
      </c>
      <c r="L17" s="57">
        <v>45</v>
      </c>
      <c r="N17" s="57">
        <v>45</v>
      </c>
      <c r="P17" s="10"/>
      <c r="R17" s="10"/>
      <c r="T17" s="10"/>
      <c r="V17" s="10">
        <v>20000000</v>
      </c>
      <c r="X17" s="10">
        <f t="shared" si="6"/>
        <v>20000000000</v>
      </c>
      <c r="Z17" s="10"/>
      <c r="AB17" s="10"/>
      <c r="AD17" s="10">
        <v>20000000</v>
      </c>
      <c r="AF17" s="10">
        <v>1000</v>
      </c>
      <c r="AH17" s="10">
        <f t="shared" si="7"/>
        <v>20000000000</v>
      </c>
      <c r="AJ17" s="10">
        <f t="shared" si="4"/>
        <v>20000000000</v>
      </c>
      <c r="AL17" s="11">
        <f t="shared" si="5"/>
        <v>0.11437705776479482</v>
      </c>
    </row>
    <row r="18" spans="1:38" ht="21.75" customHeight="1" x14ac:dyDescent="0.2">
      <c r="A18" s="63" t="s">
        <v>321</v>
      </c>
      <c r="B18" s="63"/>
      <c r="D18" s="9" t="s">
        <v>104</v>
      </c>
      <c r="F18" s="9" t="s">
        <v>317</v>
      </c>
      <c r="H18" s="78" t="s">
        <v>244</v>
      </c>
      <c r="J18" s="78" t="s">
        <v>325</v>
      </c>
      <c r="L18" s="57">
        <v>46</v>
      </c>
      <c r="N18" s="57">
        <v>46</v>
      </c>
      <c r="P18" s="10"/>
      <c r="R18" s="10"/>
      <c r="T18" s="10"/>
      <c r="V18" s="10">
        <v>20000000</v>
      </c>
      <c r="X18" s="10">
        <f t="shared" si="6"/>
        <v>20000000000</v>
      </c>
      <c r="Z18" s="10"/>
      <c r="AB18" s="10"/>
      <c r="AD18" s="10">
        <v>20000000</v>
      </c>
      <c r="AF18" s="10">
        <v>1000</v>
      </c>
      <c r="AH18" s="10">
        <f t="shared" si="7"/>
        <v>20000000000</v>
      </c>
      <c r="AJ18" s="10">
        <f t="shared" si="4"/>
        <v>20000000000</v>
      </c>
      <c r="AL18" s="11">
        <f t="shared" si="5"/>
        <v>0.11437705776479482</v>
      </c>
    </row>
    <row r="19" spans="1:38" s="39" customFormat="1" ht="21.75" customHeight="1" x14ac:dyDescent="0.2">
      <c r="A19" s="69" t="s">
        <v>63</v>
      </c>
      <c r="B19" s="69"/>
      <c r="D19" s="54"/>
      <c r="F19" s="54"/>
      <c r="H19" s="54"/>
      <c r="J19" s="54"/>
      <c r="L19" s="54"/>
      <c r="N19" s="54"/>
      <c r="P19" s="54">
        <f>SUM(P9:P18)</f>
        <v>64860242</v>
      </c>
      <c r="R19" s="54">
        <f>SUM(R9:R18)</f>
        <v>64860242000</v>
      </c>
      <c r="T19" s="54">
        <f>SUM(T9:T18)</f>
        <v>64860242000</v>
      </c>
      <c r="V19" s="54">
        <f>SUM(V9:V18)</f>
        <v>120110000</v>
      </c>
      <c r="X19" s="54">
        <f>SUM(X9:X18)</f>
        <v>217792663687</v>
      </c>
      <c r="Z19" s="54">
        <f>SUM(Z9:Z18)</f>
        <v>10110000</v>
      </c>
      <c r="AB19" s="54">
        <f>SUM(AB9:AB18)</f>
        <v>108051303313</v>
      </c>
      <c r="AD19" s="54">
        <f>SUM(AD9:AD18)</f>
        <v>174860242</v>
      </c>
      <c r="AF19" s="54"/>
      <c r="AH19" s="54">
        <f>SUM(AH9:AH18)</f>
        <v>174860242000</v>
      </c>
      <c r="AJ19" s="54">
        <f>SUM(AJ9:AJ18)</f>
        <v>174860242000</v>
      </c>
      <c r="AL19" s="59">
        <f>SUM(AL9:AL18)</f>
        <v>0.99999999999999989</v>
      </c>
    </row>
  </sheetData>
  <mergeCells count="22">
    <mergeCell ref="V7:X7"/>
    <mergeCell ref="Z7:AB7"/>
    <mergeCell ref="A8:B8"/>
    <mergeCell ref="A9:B9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0" fitToHeight="0" orientation="landscape" r:id="rId1"/>
  <ignoredErrors>
    <ignoredError sqref="V19:AB19 P19:T19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4"/>
  <sheetViews>
    <sheetView rightToLeft="1" view="pageBreakPreview" zoomScaleNormal="100" zoomScaleSheetLayoutView="100" workbookViewId="0">
      <selection sqref="A1:Y1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9.85546875" bestFit="1" customWidth="1"/>
    <col min="4" max="4" width="1.28515625" customWidth="1"/>
    <col min="5" max="5" width="12.28515625" bestFit="1" customWidth="1"/>
    <col min="6" max="6" width="1.28515625" customWidth="1"/>
    <col min="7" max="7" width="15.5703125" bestFit="1" customWidth="1"/>
    <col min="8" max="8" width="1.28515625" customWidth="1"/>
    <col min="9" max="9" width="13.28515625" bestFit="1" customWidth="1"/>
    <col min="10" max="10" width="1.28515625" customWidth="1"/>
    <col min="11" max="11" width="10.85546875" bestFit="1" customWidth="1"/>
    <col min="12" max="12" width="1.28515625" customWidth="1"/>
    <col min="13" max="13" width="12" bestFit="1" customWidth="1"/>
    <col min="14" max="14" width="1.28515625" customWidth="1"/>
    <col min="15" max="15" width="9.85546875" bestFit="1" customWidth="1"/>
    <col min="16" max="16" width="1.28515625" customWidth="1"/>
    <col min="17" max="17" width="12.28515625" bestFit="1" customWidth="1"/>
    <col min="18" max="18" width="1.28515625" customWidth="1"/>
    <col min="19" max="19" width="15.5703125" bestFit="1" customWidth="1"/>
    <col min="20" max="20" width="1.28515625" customWidth="1"/>
    <col min="21" max="21" width="12.7109375" bestFit="1" customWidth="1"/>
    <col min="22" max="22" width="1.28515625" customWidth="1"/>
    <col min="23" max="23" width="10.85546875" bestFit="1" customWidth="1"/>
    <col min="24" max="24" width="1.28515625" customWidth="1"/>
    <col min="25" max="25" width="11.85546875" bestFit="1" customWidth="1"/>
    <col min="26" max="26" width="7.7109375" customWidth="1"/>
    <col min="27" max="27" width="0.28515625" customWidth="1"/>
  </cols>
  <sheetData>
    <row r="1" spans="1:26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0"/>
    </row>
    <row r="2" spans="1:26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pans="1:26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spans="1:26" ht="14.45" customHeight="1" x14ac:dyDescent="0.2"/>
    <row r="5" spans="1:26" ht="14.45" customHeight="1" x14ac:dyDescent="0.2">
      <c r="A5" s="65" t="s">
        <v>68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4.45" customHeight="1" x14ac:dyDescent="0.2">
      <c r="C6" s="66" t="s">
        <v>7</v>
      </c>
      <c r="D6" s="66"/>
      <c r="E6" s="66"/>
      <c r="F6" s="66"/>
      <c r="G6" s="66"/>
      <c r="H6" s="66"/>
      <c r="I6" s="66"/>
      <c r="J6" s="66"/>
      <c r="K6" s="66"/>
      <c r="L6" s="66"/>
      <c r="M6" s="66"/>
      <c r="O6" s="66" t="s">
        <v>9</v>
      </c>
      <c r="P6" s="66"/>
      <c r="Q6" s="66"/>
      <c r="R6" s="66"/>
      <c r="S6" s="66"/>
      <c r="T6" s="66"/>
      <c r="U6" s="66"/>
      <c r="V6" s="66"/>
      <c r="W6" s="66"/>
      <c r="X6" s="66"/>
      <c r="Y6" s="66"/>
    </row>
    <row r="7" spans="1:26" ht="19.5" customHeight="1" x14ac:dyDescent="0.2">
      <c r="A7" s="3" t="s">
        <v>64</v>
      </c>
      <c r="C7" s="5" t="s">
        <v>69</v>
      </c>
      <c r="D7" s="4"/>
      <c r="E7" s="5" t="s">
        <v>70</v>
      </c>
      <c r="F7" s="4"/>
      <c r="G7" s="5" t="s">
        <v>71</v>
      </c>
      <c r="H7" s="4"/>
      <c r="I7" s="5" t="s">
        <v>72</v>
      </c>
      <c r="J7" s="4"/>
      <c r="K7" s="5" t="s">
        <v>65</v>
      </c>
      <c r="L7" s="4"/>
      <c r="M7" s="5" t="s">
        <v>66</v>
      </c>
      <c r="O7" s="5" t="s">
        <v>69</v>
      </c>
      <c r="P7" s="4"/>
      <c r="Q7" s="5" t="s">
        <v>70</v>
      </c>
      <c r="R7" s="4"/>
      <c r="S7" s="5" t="s">
        <v>71</v>
      </c>
      <c r="T7" s="4"/>
      <c r="U7" s="5" t="s">
        <v>72</v>
      </c>
      <c r="V7" s="4"/>
      <c r="W7" s="5" t="s">
        <v>65</v>
      </c>
      <c r="X7" s="4"/>
      <c r="Y7" s="5" t="s">
        <v>66</v>
      </c>
    </row>
    <row r="8" spans="1:26" ht="21.75" customHeight="1" x14ac:dyDescent="0.2">
      <c r="A8" s="6" t="s">
        <v>73</v>
      </c>
      <c r="C8" s="6" t="s">
        <v>74</v>
      </c>
      <c r="E8" s="6" t="s">
        <v>75</v>
      </c>
      <c r="G8" s="6" t="s">
        <v>76</v>
      </c>
      <c r="I8" s="7">
        <v>5000000</v>
      </c>
      <c r="K8" s="7">
        <v>11000</v>
      </c>
      <c r="M8" s="6" t="s">
        <v>77</v>
      </c>
      <c r="O8" s="6" t="s">
        <v>74</v>
      </c>
      <c r="Q8" s="6" t="s">
        <v>75</v>
      </c>
      <c r="S8" s="6" t="s">
        <v>76</v>
      </c>
      <c r="U8" s="7">
        <v>10037000</v>
      </c>
      <c r="W8" s="7">
        <v>10260</v>
      </c>
      <c r="Y8" s="6" t="s">
        <v>77</v>
      </c>
    </row>
    <row r="9" spans="1:26" ht="21.75" customHeight="1" x14ac:dyDescent="0.2">
      <c r="A9" s="9" t="s">
        <v>78</v>
      </c>
      <c r="C9" s="9" t="s">
        <v>74</v>
      </c>
      <c r="E9" s="9" t="s">
        <v>75</v>
      </c>
      <c r="G9" s="9" t="s">
        <v>76</v>
      </c>
      <c r="I9" s="10">
        <v>5000000</v>
      </c>
      <c r="K9" s="10">
        <v>10000</v>
      </c>
      <c r="M9" s="9" t="s">
        <v>77</v>
      </c>
      <c r="O9" s="9" t="s">
        <v>74</v>
      </c>
      <c r="Q9" s="9" t="s">
        <v>76</v>
      </c>
      <c r="S9" s="9" t="s">
        <v>76</v>
      </c>
      <c r="U9" s="10">
        <v>0</v>
      </c>
      <c r="W9" s="10">
        <v>0</v>
      </c>
      <c r="Y9" s="9" t="s">
        <v>76</v>
      </c>
    </row>
    <row r="10" spans="1:26" ht="21.75" customHeight="1" x14ac:dyDescent="0.2">
      <c r="A10" s="9" t="s">
        <v>79</v>
      </c>
      <c r="C10" s="9" t="s">
        <v>74</v>
      </c>
      <c r="E10" s="9" t="s">
        <v>75</v>
      </c>
      <c r="G10" s="9" t="s">
        <v>76</v>
      </c>
      <c r="I10" s="10">
        <v>10220000</v>
      </c>
      <c r="K10" s="10">
        <v>700</v>
      </c>
      <c r="M10" s="9" t="s">
        <v>77</v>
      </c>
      <c r="O10" s="9" t="s">
        <v>74</v>
      </c>
      <c r="Q10" s="9" t="s">
        <v>76</v>
      </c>
      <c r="S10" s="9" t="s">
        <v>76</v>
      </c>
      <c r="U10" s="10">
        <v>0</v>
      </c>
      <c r="W10" s="10">
        <v>0</v>
      </c>
      <c r="Y10" s="9" t="s">
        <v>76</v>
      </c>
    </row>
    <row r="11" spans="1:26" ht="21.75" customHeight="1" x14ac:dyDescent="0.2">
      <c r="A11" s="9" t="s">
        <v>80</v>
      </c>
      <c r="C11" s="9" t="s">
        <v>74</v>
      </c>
      <c r="E11" s="9" t="s">
        <v>75</v>
      </c>
      <c r="G11" s="9" t="s">
        <v>76</v>
      </c>
      <c r="I11" s="10">
        <v>51000000</v>
      </c>
      <c r="K11" s="10">
        <v>1400</v>
      </c>
      <c r="M11" s="9" t="s">
        <v>81</v>
      </c>
      <c r="O11" s="9" t="s">
        <v>74</v>
      </c>
      <c r="Q11" s="9" t="s">
        <v>76</v>
      </c>
      <c r="S11" s="9" t="s">
        <v>76</v>
      </c>
      <c r="U11" s="10">
        <v>0</v>
      </c>
      <c r="W11" s="10">
        <v>0</v>
      </c>
      <c r="Y11" s="9" t="s">
        <v>76</v>
      </c>
    </row>
    <row r="12" spans="1:26" ht="21.75" customHeight="1" x14ac:dyDescent="0.2">
      <c r="A12" s="9" t="s">
        <v>82</v>
      </c>
      <c r="C12" s="9" t="s">
        <v>74</v>
      </c>
      <c r="E12" s="9" t="s">
        <v>75</v>
      </c>
      <c r="G12" s="9" t="s">
        <v>76</v>
      </c>
      <c r="I12" s="10">
        <v>3000000</v>
      </c>
      <c r="K12" s="10">
        <v>9000</v>
      </c>
      <c r="M12" s="9" t="s">
        <v>77</v>
      </c>
      <c r="O12" s="9" t="s">
        <v>74</v>
      </c>
      <c r="Q12" s="9" t="s">
        <v>75</v>
      </c>
      <c r="S12" s="9" t="s">
        <v>76</v>
      </c>
      <c r="U12" s="10">
        <v>1003000</v>
      </c>
      <c r="W12" s="10">
        <v>8260</v>
      </c>
      <c r="Y12" s="9" t="s">
        <v>77</v>
      </c>
    </row>
    <row r="13" spans="1:26" ht="21.75" customHeight="1" x14ac:dyDescent="0.2">
      <c r="A13" s="9" t="s">
        <v>83</v>
      </c>
      <c r="C13" s="9" t="s">
        <v>74</v>
      </c>
      <c r="E13" s="9" t="s">
        <v>75</v>
      </c>
      <c r="G13" s="9" t="s">
        <v>76</v>
      </c>
      <c r="I13" s="10">
        <v>1000000</v>
      </c>
      <c r="K13" s="10">
        <v>8000</v>
      </c>
      <c r="M13" s="9" t="s">
        <v>77</v>
      </c>
      <c r="O13" s="9" t="s">
        <v>74</v>
      </c>
      <c r="Q13" s="9" t="s">
        <v>75</v>
      </c>
      <c r="S13" s="9" t="s">
        <v>76</v>
      </c>
      <c r="U13" s="10">
        <v>627000</v>
      </c>
      <c r="W13" s="10">
        <v>7260</v>
      </c>
      <c r="Y13" s="9" t="s">
        <v>77</v>
      </c>
    </row>
    <row r="14" spans="1:26" ht="21.75" customHeight="1" x14ac:dyDescent="0.2">
      <c r="A14" s="9" t="s">
        <v>84</v>
      </c>
      <c r="C14" s="9" t="s">
        <v>74</v>
      </c>
      <c r="E14" s="9" t="s">
        <v>75</v>
      </c>
      <c r="G14" s="9" t="s">
        <v>76</v>
      </c>
      <c r="I14" s="10">
        <v>99000000</v>
      </c>
      <c r="K14" s="10">
        <v>600</v>
      </c>
      <c r="M14" s="9" t="s">
        <v>77</v>
      </c>
      <c r="O14" s="9" t="s">
        <v>74</v>
      </c>
      <c r="Q14" s="9" t="s">
        <v>75</v>
      </c>
      <c r="S14" s="9" t="s">
        <v>76</v>
      </c>
      <c r="U14" s="10">
        <v>72000000</v>
      </c>
      <c r="W14" s="10">
        <v>591</v>
      </c>
      <c r="Y14" s="9" t="s">
        <v>77</v>
      </c>
    </row>
    <row r="15" spans="1:26" ht="21.75" customHeight="1" x14ac:dyDescent="0.2">
      <c r="A15" s="9" t="s">
        <v>85</v>
      </c>
      <c r="C15" s="9" t="s">
        <v>74</v>
      </c>
      <c r="E15" s="9" t="s">
        <v>75</v>
      </c>
      <c r="G15" s="9" t="s">
        <v>76</v>
      </c>
      <c r="I15" s="10">
        <v>2000000</v>
      </c>
      <c r="K15" s="10">
        <v>7500</v>
      </c>
      <c r="M15" s="9" t="s">
        <v>77</v>
      </c>
      <c r="O15" s="9" t="s">
        <v>74</v>
      </c>
      <c r="Q15" s="9" t="s">
        <v>75</v>
      </c>
      <c r="S15" s="9" t="s">
        <v>76</v>
      </c>
      <c r="U15" s="10">
        <v>1000000</v>
      </c>
      <c r="W15" s="10">
        <v>6760</v>
      </c>
      <c r="Y15" s="9" t="s">
        <v>77</v>
      </c>
    </row>
    <row r="16" spans="1:26" ht="21.75" customHeight="1" x14ac:dyDescent="0.2">
      <c r="A16" s="9" t="s">
        <v>86</v>
      </c>
      <c r="C16" s="9" t="s">
        <v>74</v>
      </c>
      <c r="E16" s="9" t="s">
        <v>75</v>
      </c>
      <c r="G16" s="9" t="s">
        <v>76</v>
      </c>
      <c r="I16" s="10">
        <v>46000000</v>
      </c>
      <c r="K16" s="10">
        <v>2400</v>
      </c>
      <c r="M16" s="9" t="s">
        <v>87</v>
      </c>
      <c r="O16" s="9" t="s">
        <v>74</v>
      </c>
      <c r="Q16" s="9" t="s">
        <v>76</v>
      </c>
      <c r="S16" s="9" t="s">
        <v>76</v>
      </c>
      <c r="U16" s="10">
        <v>0</v>
      </c>
      <c r="W16" s="10">
        <v>0</v>
      </c>
      <c r="Y16" s="9" t="s">
        <v>76</v>
      </c>
    </row>
    <row r="17" spans="1:25" ht="21.75" customHeight="1" x14ac:dyDescent="0.2">
      <c r="A17" s="9" t="s">
        <v>88</v>
      </c>
      <c r="C17" s="9" t="s">
        <v>74</v>
      </c>
      <c r="E17" s="9" t="s">
        <v>75</v>
      </c>
      <c r="G17" s="9" t="s">
        <v>76</v>
      </c>
      <c r="I17" s="10">
        <v>4000000</v>
      </c>
      <c r="K17" s="10">
        <v>12000</v>
      </c>
      <c r="M17" s="9" t="s">
        <v>77</v>
      </c>
      <c r="O17" s="9" t="s">
        <v>74</v>
      </c>
      <c r="Q17" s="9" t="s">
        <v>75</v>
      </c>
      <c r="S17" s="9" t="s">
        <v>76</v>
      </c>
      <c r="U17" s="10">
        <v>1000000</v>
      </c>
      <c r="W17" s="10">
        <v>11260</v>
      </c>
      <c r="Y17" s="9" t="s">
        <v>77</v>
      </c>
    </row>
    <row r="18" spans="1:25" ht="21.75" customHeight="1" x14ac:dyDescent="0.2">
      <c r="A18" s="9" t="s">
        <v>89</v>
      </c>
      <c r="C18" s="9" t="s">
        <v>74</v>
      </c>
      <c r="E18" s="9" t="s">
        <v>75</v>
      </c>
      <c r="G18" s="9" t="s">
        <v>76</v>
      </c>
      <c r="I18" s="10">
        <v>34000000</v>
      </c>
      <c r="K18" s="10">
        <v>2200</v>
      </c>
      <c r="M18" s="9" t="s">
        <v>87</v>
      </c>
      <c r="O18" s="9" t="s">
        <v>74</v>
      </c>
      <c r="Q18" s="9" t="s">
        <v>76</v>
      </c>
      <c r="S18" s="9" t="s">
        <v>76</v>
      </c>
      <c r="U18" s="10">
        <v>0</v>
      </c>
      <c r="W18" s="10">
        <v>0</v>
      </c>
      <c r="Y18" s="9" t="s">
        <v>76</v>
      </c>
    </row>
    <row r="19" spans="1:25" ht="21.75" customHeight="1" x14ac:dyDescent="0.2">
      <c r="A19" s="9" t="s">
        <v>90</v>
      </c>
      <c r="C19" s="9" t="s">
        <v>74</v>
      </c>
      <c r="E19" s="9" t="s">
        <v>76</v>
      </c>
      <c r="G19" s="9" t="s">
        <v>76</v>
      </c>
      <c r="I19" s="10">
        <v>0</v>
      </c>
      <c r="K19" s="10">
        <v>0</v>
      </c>
      <c r="M19" s="9" t="s">
        <v>76</v>
      </c>
      <c r="O19" s="9" t="s">
        <v>74</v>
      </c>
      <c r="Q19" s="9" t="s">
        <v>75</v>
      </c>
      <c r="S19" s="9" t="s">
        <v>76</v>
      </c>
      <c r="U19" s="10">
        <v>25000000</v>
      </c>
      <c r="W19" s="10">
        <v>2800</v>
      </c>
      <c r="Y19" s="9" t="s">
        <v>91</v>
      </c>
    </row>
    <row r="20" spans="1:25" ht="21.75" customHeight="1" x14ac:dyDescent="0.2">
      <c r="A20" s="9" t="s">
        <v>92</v>
      </c>
      <c r="C20" s="9" t="s">
        <v>74</v>
      </c>
      <c r="E20" s="9" t="s">
        <v>76</v>
      </c>
      <c r="G20" s="9" t="s">
        <v>76</v>
      </c>
      <c r="I20" s="10">
        <v>0</v>
      </c>
      <c r="K20" s="10">
        <v>0</v>
      </c>
      <c r="M20" s="9" t="s">
        <v>76</v>
      </c>
      <c r="O20" s="9" t="s">
        <v>74</v>
      </c>
      <c r="Q20" s="9" t="s">
        <v>75</v>
      </c>
      <c r="S20" s="9" t="s">
        <v>76</v>
      </c>
      <c r="U20" s="10">
        <v>38000000</v>
      </c>
      <c r="W20" s="10">
        <v>3000</v>
      </c>
      <c r="Y20" s="9" t="s">
        <v>91</v>
      </c>
    </row>
    <row r="21" spans="1:25" ht="21.75" customHeight="1" x14ac:dyDescent="0.2">
      <c r="A21" s="9" t="s">
        <v>93</v>
      </c>
      <c r="C21" s="9" t="s">
        <v>74</v>
      </c>
      <c r="E21" s="9" t="s">
        <v>76</v>
      </c>
      <c r="G21" s="9" t="s">
        <v>76</v>
      </c>
      <c r="I21" s="10">
        <v>0</v>
      </c>
      <c r="K21" s="10">
        <v>0</v>
      </c>
      <c r="M21" s="9" t="s">
        <v>76</v>
      </c>
      <c r="O21" s="9" t="s">
        <v>74</v>
      </c>
      <c r="Q21" s="9" t="s">
        <v>75</v>
      </c>
      <c r="S21" s="9" t="s">
        <v>76</v>
      </c>
      <c r="U21" s="10">
        <v>95000000</v>
      </c>
      <c r="W21" s="10">
        <v>1354</v>
      </c>
      <c r="Y21" s="9" t="s">
        <v>77</v>
      </c>
    </row>
    <row r="22" spans="1:25" ht="21.75" customHeight="1" thickBot="1" x14ac:dyDescent="0.25">
      <c r="A22" s="52" t="s">
        <v>63</v>
      </c>
      <c r="I22" s="53">
        <f>SUM(I8:I21)</f>
        <v>260220000</v>
      </c>
      <c r="U22" s="53">
        <f>SUM(U8:U21)</f>
        <v>243667000</v>
      </c>
    </row>
    <row r="23" spans="1:25" ht="21.75" customHeight="1" thickTop="1" x14ac:dyDescent="0.2"/>
    <row r="24" spans="1:25" ht="21.75" customHeight="1" x14ac:dyDescent="0.2"/>
    <row r="25" spans="1:25" ht="21.75" customHeight="1" x14ac:dyDescent="0.2"/>
    <row r="26" spans="1:25" ht="21.75" customHeight="1" x14ac:dyDescent="0.2"/>
    <row r="27" spans="1:25" ht="21.75" customHeight="1" x14ac:dyDescent="0.2"/>
    <row r="28" spans="1:25" ht="21.75" customHeight="1" x14ac:dyDescent="0.2"/>
    <row r="29" spans="1:25" ht="21.75" customHeight="1" x14ac:dyDescent="0.2"/>
    <row r="30" spans="1:25" ht="21.75" customHeight="1" x14ac:dyDescent="0.2"/>
    <row r="31" spans="1:25" ht="21.75" customHeight="1" x14ac:dyDescent="0.2"/>
    <row r="32" spans="1:2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</sheetData>
  <mergeCells count="6">
    <mergeCell ref="A1:Y1"/>
    <mergeCell ref="A5:Z5"/>
    <mergeCell ref="C6:M6"/>
    <mergeCell ref="O6:Y6"/>
    <mergeCell ref="A2:Z2"/>
    <mergeCell ref="A3:Z3"/>
  </mergeCells>
  <pageMargins left="0.39" right="0.39" top="0.39" bottom="0.39" header="0" footer="0"/>
  <pageSetup paperSize="9" scale="7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view="pageBreakPreview" zoomScaleNormal="100" zoomScaleSheetLayoutView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5" customHeight="1" x14ac:dyDescent="0.2">
      <c r="A4" s="65" t="s">
        <v>107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3" ht="14.45" customHeight="1" x14ac:dyDescent="0.2">
      <c r="A5" s="65" t="s">
        <v>108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ht="14.45" customHeight="1" x14ac:dyDescent="0.2"/>
    <row r="7" spans="1:13" ht="14.45" customHeight="1" x14ac:dyDescent="0.2">
      <c r="C7" s="66" t="s">
        <v>9</v>
      </c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ht="14.45" customHeight="1" x14ac:dyDescent="0.2">
      <c r="A8" s="3" t="s">
        <v>109</v>
      </c>
      <c r="C8" s="5" t="s">
        <v>13</v>
      </c>
      <c r="D8" s="4"/>
      <c r="E8" s="5" t="s">
        <v>110</v>
      </c>
      <c r="F8" s="4"/>
      <c r="G8" s="5" t="s">
        <v>111</v>
      </c>
      <c r="H8" s="4"/>
      <c r="I8" s="5" t="s">
        <v>112</v>
      </c>
      <c r="J8" s="4"/>
      <c r="K8" s="5" t="s">
        <v>113</v>
      </c>
      <c r="L8" s="4"/>
      <c r="M8" s="5" t="s">
        <v>114</v>
      </c>
    </row>
    <row r="9" spans="1:13" ht="21.75" customHeight="1" x14ac:dyDescent="0.2">
      <c r="A9" s="16" t="s">
        <v>42</v>
      </c>
      <c r="C9" s="17">
        <v>15000000</v>
      </c>
      <c r="E9" s="7">
        <v>2012</v>
      </c>
      <c r="G9" s="7">
        <v>-40</v>
      </c>
      <c r="I9" s="32" t="s">
        <v>115</v>
      </c>
      <c r="K9" s="17">
        <v>18108000000</v>
      </c>
      <c r="M9" s="6" t="s">
        <v>116</v>
      </c>
    </row>
    <row r="10" spans="1:13" s="39" customFormat="1" ht="21.75" customHeight="1" x14ac:dyDescent="0.2">
      <c r="A10" s="15" t="s">
        <v>63</v>
      </c>
      <c r="C10" s="54">
        <f>SUM(C9)</f>
        <v>15000000</v>
      </c>
      <c r="E10" s="55"/>
      <c r="G10" s="55"/>
      <c r="I10" s="55"/>
      <c r="K10" s="54">
        <f>SUM(K9)</f>
        <v>18108000000</v>
      </c>
      <c r="M10" s="55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  <ignoredErrors>
    <ignoredError sqref="I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D13"/>
  <sheetViews>
    <sheetView rightToLeft="1" view="pageBreakPreview" zoomScaleNormal="100" zoomScaleSheetLayoutView="100" workbookViewId="0">
      <selection sqref="A1:L1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7.140625" bestFit="1" customWidth="1"/>
    <col min="7" max="7" width="1.28515625" customWidth="1"/>
    <col min="8" max="8" width="17.28515625" bestFit="1" customWidth="1"/>
    <col min="9" max="9" width="1.28515625" customWidth="1"/>
    <col min="10" max="10" width="15.5703125" bestFit="1" customWidth="1"/>
    <col min="11" max="11" width="1.28515625" customWidth="1"/>
    <col min="12" max="12" width="18.28515625" bestFit="1" customWidth="1"/>
    <col min="13" max="13" width="0.28515625" customWidth="1"/>
    <col min="16384" max="16384" width="14.85546875" bestFit="1" customWidth="1"/>
  </cols>
  <sheetData>
    <row r="1" spans="1:12 16384:16384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 16384:16384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 16384:16384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 16384:16384" ht="14.45" customHeight="1" x14ac:dyDescent="0.2"/>
    <row r="5" spans="1:12 16384:16384" ht="14.45" customHeight="1" x14ac:dyDescent="0.2">
      <c r="A5" s="2" t="s">
        <v>117</v>
      </c>
      <c r="B5" s="65" t="s">
        <v>118</v>
      </c>
      <c r="C5" s="65"/>
      <c r="D5" s="65"/>
      <c r="E5" s="65"/>
      <c r="F5" s="65"/>
      <c r="G5" s="65"/>
      <c r="H5" s="65"/>
      <c r="I5" s="65"/>
      <c r="J5" s="65"/>
      <c r="K5" s="65"/>
      <c r="L5" s="65"/>
    </row>
    <row r="6" spans="1:12 16384:16384" ht="14.45" customHeight="1" x14ac:dyDescent="0.2">
      <c r="D6" s="3" t="s">
        <v>7</v>
      </c>
      <c r="F6" s="66" t="s">
        <v>8</v>
      </c>
      <c r="G6" s="66"/>
      <c r="H6" s="66"/>
      <c r="J6" s="3" t="s">
        <v>9</v>
      </c>
    </row>
    <row r="7" spans="1:12 16384:16384" ht="14.45" customHeight="1" x14ac:dyDescent="0.2">
      <c r="D7" s="4"/>
      <c r="F7" s="4"/>
      <c r="G7" s="4"/>
      <c r="H7" s="4"/>
      <c r="J7" s="4"/>
    </row>
    <row r="8" spans="1:12 16384:16384" ht="14.45" customHeight="1" x14ac:dyDescent="0.2">
      <c r="A8" s="66" t="s">
        <v>119</v>
      </c>
      <c r="B8" s="66"/>
      <c r="D8" s="3" t="s">
        <v>120</v>
      </c>
      <c r="F8" s="3" t="s">
        <v>121</v>
      </c>
      <c r="H8" s="3" t="s">
        <v>122</v>
      </c>
      <c r="J8" s="3" t="s">
        <v>120</v>
      </c>
      <c r="L8" s="3" t="s">
        <v>18</v>
      </c>
    </row>
    <row r="9" spans="1:12 16384:16384" ht="21.75" customHeight="1" x14ac:dyDescent="0.2">
      <c r="A9" s="76" t="s">
        <v>297</v>
      </c>
      <c r="B9" s="76"/>
      <c r="D9" s="10">
        <v>11971141</v>
      </c>
      <c r="F9" s="10">
        <v>36363805156</v>
      </c>
      <c r="H9" s="10">
        <v>23161100000</v>
      </c>
      <c r="J9" s="10">
        <v>13214676297</v>
      </c>
      <c r="L9" s="11">
        <f>J9/$J$13</f>
        <v>0.74427768256714222</v>
      </c>
    </row>
    <row r="10" spans="1:12 16384:16384" ht="21.75" customHeight="1" x14ac:dyDescent="0.2">
      <c r="A10" s="76" t="s">
        <v>298</v>
      </c>
      <c r="B10" s="76"/>
      <c r="D10" s="10">
        <v>1448352</v>
      </c>
      <c r="F10" s="10">
        <v>12253</v>
      </c>
      <c r="H10" s="10">
        <v>60000</v>
      </c>
      <c r="J10" s="10">
        <v>1400605</v>
      </c>
      <c r="L10" s="34">
        <f>J10/$J$13</f>
        <v>7.8884947323954279E-5</v>
      </c>
    </row>
    <row r="11" spans="1:12 16384:16384" ht="21.75" customHeight="1" x14ac:dyDescent="0.2">
      <c r="A11" s="63" t="s">
        <v>299</v>
      </c>
      <c r="B11" s="63"/>
      <c r="D11" s="10">
        <v>12422049212</v>
      </c>
      <c r="F11" s="10">
        <v>367500795485</v>
      </c>
      <c r="H11" s="10">
        <v>375386656242</v>
      </c>
      <c r="J11" s="10">
        <v>4536188455</v>
      </c>
      <c r="L11" s="11">
        <f>J11/$J$13</f>
        <v>0.25548744101599274</v>
      </c>
      <c r="XFD11" s="33">
        <f>SUM(D11:XFC11)</f>
        <v>759845689394.25549</v>
      </c>
    </row>
    <row r="12" spans="1:12 16384:16384" ht="21.75" customHeight="1" x14ac:dyDescent="0.2">
      <c r="A12" s="63" t="s">
        <v>300</v>
      </c>
      <c r="B12" s="63"/>
      <c r="D12" s="10">
        <v>2757972</v>
      </c>
      <c r="F12" s="10">
        <v>11662</v>
      </c>
      <c r="H12" s="10">
        <v>0</v>
      </c>
      <c r="J12" s="10">
        <v>2769634</v>
      </c>
      <c r="L12" s="34">
        <f>J12/$J$13</f>
        <v>1.5599146954111459E-4</v>
      </c>
    </row>
    <row r="13" spans="1:12 16384:16384" s="39" customFormat="1" ht="21.75" customHeight="1" thickBot="1" x14ac:dyDescent="0.25">
      <c r="A13" s="69" t="s">
        <v>63</v>
      </c>
      <c r="B13" s="69"/>
      <c r="D13" s="54">
        <f>SUM(D9:D12)</f>
        <v>12438226677</v>
      </c>
      <c r="F13" s="54">
        <f>SUM(F9:F12)</f>
        <v>403864624556</v>
      </c>
      <c r="H13" s="54">
        <f>SUM(H9:H12)</f>
        <v>398547816242</v>
      </c>
      <c r="J13" s="54">
        <f>SUM(J9:J12)</f>
        <v>17755034991</v>
      </c>
      <c r="L13" s="54">
        <f>SUM(L9:L12)</f>
        <v>1</v>
      </c>
    </row>
  </sheetData>
  <mergeCells count="11">
    <mergeCell ref="A12:B12"/>
    <mergeCell ref="A13:B13"/>
    <mergeCell ref="A9:B9"/>
    <mergeCell ref="A10:B10"/>
    <mergeCell ref="A8:B8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Normal="100" zoomScaleSheetLayoutView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5" customHeight="1" x14ac:dyDescent="0.2"/>
    <row r="5" spans="1:10" ht="29.1" customHeight="1" x14ac:dyDescent="0.2">
      <c r="A5" s="2" t="s">
        <v>124</v>
      </c>
      <c r="B5" s="65" t="s">
        <v>125</v>
      </c>
      <c r="C5" s="65"/>
      <c r="D5" s="65"/>
      <c r="E5" s="65"/>
      <c r="F5" s="65"/>
      <c r="G5" s="65"/>
      <c r="H5" s="65"/>
      <c r="I5" s="65"/>
      <c r="J5" s="65"/>
    </row>
    <row r="6" spans="1:10" ht="14.45" customHeight="1" x14ac:dyDescent="0.2"/>
    <row r="7" spans="1:10" ht="14.45" customHeight="1" x14ac:dyDescent="0.2">
      <c r="A7" s="66" t="s">
        <v>126</v>
      </c>
      <c r="B7" s="66"/>
      <c r="D7" s="3" t="s">
        <v>127</v>
      </c>
      <c r="F7" s="3" t="s">
        <v>120</v>
      </c>
      <c r="H7" s="3" t="s">
        <v>128</v>
      </c>
      <c r="J7" s="3" t="s">
        <v>129</v>
      </c>
    </row>
    <row r="8" spans="1:10" ht="21.75" customHeight="1" x14ac:dyDescent="0.2">
      <c r="A8" s="68" t="s">
        <v>130</v>
      </c>
      <c r="B8" s="68"/>
      <c r="D8" s="6" t="s">
        <v>131</v>
      </c>
      <c r="F8" s="7">
        <f>'درآمد سرمایه گذاری در سهام'!J81</f>
        <v>418781292845</v>
      </c>
      <c r="H8" s="8">
        <f>F8/$F$13</f>
        <v>0.98011746222926233</v>
      </c>
      <c r="J8" s="8">
        <f>F8/سهام!$Y$51</f>
        <v>0.21484027840845732</v>
      </c>
    </row>
    <row r="9" spans="1:10" ht="21.75" customHeight="1" x14ac:dyDescent="0.2">
      <c r="A9" s="63" t="s">
        <v>301</v>
      </c>
      <c r="B9" s="63"/>
      <c r="D9" s="9" t="s">
        <v>132</v>
      </c>
      <c r="F9" s="10">
        <f>'درآمد سرمایه گذاری درسپرده کالا'!J12</f>
        <v>826986987</v>
      </c>
      <c r="H9" s="34">
        <f>F9/$F$13</f>
        <v>1.9354837497363186E-3</v>
      </c>
      <c r="J9" s="34">
        <f>F9/سهام!$Y$51</f>
        <v>4.2425513642275044E-4</v>
      </c>
    </row>
    <row r="10" spans="1:10" ht="21.75" customHeight="1" x14ac:dyDescent="0.2">
      <c r="A10" s="63" t="s">
        <v>133</v>
      </c>
      <c r="B10" s="63"/>
      <c r="D10" s="9" t="s">
        <v>134</v>
      </c>
      <c r="F10" s="10">
        <f>'درآمد سرمایه گذاری در اوراق به'!J22</f>
        <v>6010696822</v>
      </c>
      <c r="H10" s="34">
        <f>F10/$F$13</f>
        <v>1.4067459593016224E-2</v>
      </c>
      <c r="J10" s="34">
        <f>F10/سهام!$Y$51</f>
        <v>3.0835660540005599E-3</v>
      </c>
    </row>
    <row r="11" spans="1:10" ht="21.75" customHeight="1" x14ac:dyDescent="0.2">
      <c r="A11" s="63" t="s">
        <v>135</v>
      </c>
      <c r="B11" s="63"/>
      <c r="D11" s="9" t="s">
        <v>136</v>
      </c>
      <c r="F11" s="10">
        <f>'درآمد سپرده بانکی'!D12</f>
        <v>1650581</v>
      </c>
      <c r="H11" s="46">
        <f>F11/$F$13</f>
        <v>3.8630265691514718E-6</v>
      </c>
      <c r="J11" s="46">
        <f>F11/سهام!$Y$51</f>
        <v>8.467696328234967E-7</v>
      </c>
    </row>
    <row r="12" spans="1:10" ht="21.75" customHeight="1" x14ac:dyDescent="0.2">
      <c r="A12" s="70" t="s">
        <v>137</v>
      </c>
      <c r="B12" s="70"/>
      <c r="D12" s="12" t="s">
        <v>138</v>
      </c>
      <c r="F12" s="14">
        <f>'سایر درآمدها'!D11</f>
        <v>1656009478</v>
      </c>
      <c r="H12" s="34">
        <f>F12/$F$13</f>
        <v>3.8757314014160218E-3</v>
      </c>
      <c r="J12" s="34">
        <f>F12/سهام!$Y$51</f>
        <v>8.4955451300983739E-4</v>
      </c>
    </row>
    <row r="13" spans="1:10" s="39" customFormat="1" ht="21.75" customHeight="1" x14ac:dyDescent="0.2">
      <c r="A13" s="69" t="s">
        <v>63</v>
      </c>
      <c r="B13" s="69"/>
      <c r="D13" s="54"/>
      <c r="F13" s="54">
        <f>SUM(F8:F12)</f>
        <v>427276636713</v>
      </c>
      <c r="H13" s="54">
        <f>SUM(H8:H12)</f>
        <v>1</v>
      </c>
      <c r="J13" s="54">
        <f>SUM(J8:J12)</f>
        <v>0.21919850088152329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2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9.140625" bestFit="1" customWidth="1"/>
    <col min="7" max="7" width="1.28515625" customWidth="1"/>
    <col min="8" max="8" width="18.28515625" bestFit="1" customWidth="1"/>
    <col min="9" max="9" width="1.28515625" customWidth="1"/>
    <col min="10" max="10" width="18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5" width="1.28515625" customWidth="1"/>
    <col min="16" max="16" width="18.7109375" bestFit="1" customWidth="1"/>
    <col min="17" max="17" width="1.28515625" customWidth="1"/>
    <col min="18" max="18" width="19.140625" bestFit="1" customWidth="1"/>
    <col min="19" max="19" width="1.28515625" customWidth="1"/>
    <col min="20" max="20" width="19.140625" bestFit="1" customWidth="1"/>
    <col min="21" max="21" width="1.28515625" customWidth="1"/>
    <col min="22" max="22" width="18.7109375" bestFit="1" customWidth="1"/>
    <col min="23" max="23" width="4.140625" customWidth="1"/>
  </cols>
  <sheetData>
    <row r="1" spans="1:22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14.45" customHeight="1" x14ac:dyDescent="0.2"/>
    <row r="5" spans="1:22" ht="14.45" customHeight="1" x14ac:dyDescent="0.2">
      <c r="A5" s="2" t="s">
        <v>139</v>
      </c>
      <c r="B5" s="65" t="s">
        <v>140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1:22" ht="14.45" customHeight="1" x14ac:dyDescent="0.2">
      <c r="D6" s="66" t="s">
        <v>141</v>
      </c>
      <c r="E6" s="66"/>
      <c r="F6" s="66"/>
      <c r="G6" s="66"/>
      <c r="H6" s="66"/>
      <c r="I6" s="66"/>
      <c r="J6" s="66"/>
      <c r="K6" s="66"/>
      <c r="L6" s="66"/>
      <c r="N6" s="66" t="s">
        <v>142</v>
      </c>
      <c r="O6" s="66"/>
      <c r="P6" s="66"/>
      <c r="Q6" s="66"/>
      <c r="R6" s="66"/>
      <c r="S6" s="66"/>
      <c r="T6" s="66"/>
      <c r="U6" s="66"/>
      <c r="V6" s="66"/>
    </row>
    <row r="7" spans="1:22" ht="14.45" customHeight="1" x14ac:dyDescent="0.2">
      <c r="D7" s="4"/>
      <c r="E7" s="4"/>
      <c r="F7" s="4"/>
      <c r="G7" s="4"/>
      <c r="H7" s="4"/>
      <c r="I7" s="4"/>
      <c r="J7" s="67" t="s">
        <v>63</v>
      </c>
      <c r="K7" s="67"/>
      <c r="L7" s="67"/>
      <c r="N7" s="4"/>
      <c r="O7" s="4"/>
      <c r="P7" s="4"/>
      <c r="Q7" s="4"/>
      <c r="R7" s="4"/>
      <c r="S7" s="4"/>
      <c r="T7" s="67" t="s">
        <v>63</v>
      </c>
      <c r="U7" s="67"/>
      <c r="V7" s="67"/>
    </row>
    <row r="8" spans="1:22" ht="14.45" customHeight="1" x14ac:dyDescent="0.2">
      <c r="A8" s="66" t="s">
        <v>143</v>
      </c>
      <c r="B8" s="66"/>
      <c r="D8" s="3" t="s">
        <v>144</v>
      </c>
      <c r="F8" s="3" t="s">
        <v>145</v>
      </c>
      <c r="H8" s="3" t="s">
        <v>146</v>
      </c>
      <c r="J8" s="5" t="s">
        <v>120</v>
      </c>
      <c r="K8" s="4"/>
      <c r="L8" s="5" t="s">
        <v>128</v>
      </c>
      <c r="N8" s="3" t="s">
        <v>144</v>
      </c>
      <c r="P8" s="3" t="s">
        <v>145</v>
      </c>
      <c r="R8" s="3" t="s">
        <v>146</v>
      </c>
      <c r="T8" s="5" t="s">
        <v>120</v>
      </c>
      <c r="U8" s="4"/>
      <c r="V8" s="5" t="s">
        <v>128</v>
      </c>
    </row>
    <row r="9" spans="1:22" ht="21.75" customHeight="1" x14ac:dyDescent="0.2">
      <c r="A9" s="68" t="s">
        <v>35</v>
      </c>
      <c r="B9" s="68"/>
      <c r="D9" s="47">
        <v>0</v>
      </c>
      <c r="E9" s="38"/>
      <c r="F9" s="47">
        <v>0</v>
      </c>
      <c r="G9" s="38"/>
      <c r="H9" s="47">
        <v>-519961439</v>
      </c>
      <c r="I9" s="38"/>
      <c r="J9" s="47">
        <v>-519961439</v>
      </c>
      <c r="K9" s="38"/>
      <c r="L9" s="49">
        <v>-0.15</v>
      </c>
      <c r="M9" s="38"/>
      <c r="N9" s="47">
        <v>0</v>
      </c>
      <c r="O9" s="38"/>
      <c r="P9" s="47">
        <v>0</v>
      </c>
      <c r="Q9" s="38"/>
      <c r="R9" s="47">
        <v>349999109</v>
      </c>
      <c r="S9" s="38"/>
      <c r="T9" s="47">
        <v>349999109</v>
      </c>
      <c r="U9" s="38"/>
      <c r="V9" s="49">
        <v>0.05</v>
      </c>
    </row>
    <row r="10" spans="1:22" ht="21.75" customHeight="1" x14ac:dyDescent="0.2">
      <c r="A10" s="63" t="s">
        <v>43</v>
      </c>
      <c r="B10" s="63"/>
      <c r="D10" s="37">
        <v>1512218978</v>
      </c>
      <c r="E10" s="38"/>
      <c r="F10" s="37">
        <v>0</v>
      </c>
      <c r="G10" s="38"/>
      <c r="H10" s="37">
        <v>-9317494221</v>
      </c>
      <c r="I10" s="38"/>
      <c r="J10" s="37">
        <v>-7805275243</v>
      </c>
      <c r="K10" s="38"/>
      <c r="L10" s="50">
        <v>-2.25</v>
      </c>
      <c r="M10" s="38"/>
      <c r="N10" s="37">
        <v>1512218978</v>
      </c>
      <c r="O10" s="38"/>
      <c r="P10" s="37">
        <v>0</v>
      </c>
      <c r="Q10" s="38"/>
      <c r="R10" s="37">
        <v>-9317494221</v>
      </c>
      <c r="S10" s="38"/>
      <c r="T10" s="37">
        <v>-7805275243</v>
      </c>
      <c r="U10" s="38"/>
      <c r="V10" s="50">
        <v>-1.1299999999999999</v>
      </c>
    </row>
    <row r="11" spans="1:22" ht="21.75" customHeight="1" x14ac:dyDescent="0.2">
      <c r="A11" s="63" t="s">
        <v>24</v>
      </c>
      <c r="B11" s="63"/>
      <c r="D11" s="37">
        <v>0</v>
      </c>
      <c r="E11" s="38"/>
      <c r="F11" s="37">
        <v>0</v>
      </c>
      <c r="G11" s="38"/>
      <c r="H11" s="37">
        <v>55021193967</v>
      </c>
      <c r="I11" s="38"/>
      <c r="J11" s="37">
        <v>55021193967</v>
      </c>
      <c r="K11" s="38"/>
      <c r="L11" s="50">
        <v>15.84</v>
      </c>
      <c r="M11" s="38"/>
      <c r="N11" s="37">
        <v>4140578778</v>
      </c>
      <c r="O11" s="38"/>
      <c r="P11" s="37">
        <v>0</v>
      </c>
      <c r="Q11" s="38"/>
      <c r="R11" s="37">
        <v>55021193967</v>
      </c>
      <c r="S11" s="38"/>
      <c r="T11" s="37">
        <v>59161772745</v>
      </c>
      <c r="U11" s="38"/>
      <c r="V11" s="50">
        <v>8.58</v>
      </c>
    </row>
    <row r="12" spans="1:22" ht="21.75" customHeight="1" x14ac:dyDescent="0.2">
      <c r="A12" s="63" t="s">
        <v>26</v>
      </c>
      <c r="B12" s="63"/>
      <c r="D12" s="37">
        <v>0</v>
      </c>
      <c r="E12" s="38"/>
      <c r="F12" s="37">
        <v>0</v>
      </c>
      <c r="G12" s="38"/>
      <c r="H12" s="37">
        <v>207928548</v>
      </c>
      <c r="I12" s="38"/>
      <c r="J12" s="37">
        <v>207928548</v>
      </c>
      <c r="K12" s="38"/>
      <c r="L12" s="50">
        <v>0.06</v>
      </c>
      <c r="M12" s="38"/>
      <c r="N12" s="37">
        <v>0</v>
      </c>
      <c r="O12" s="38"/>
      <c r="P12" s="37">
        <v>0</v>
      </c>
      <c r="Q12" s="38"/>
      <c r="R12" s="37">
        <v>207928548</v>
      </c>
      <c r="S12" s="38"/>
      <c r="T12" s="37">
        <v>207928548</v>
      </c>
      <c r="U12" s="38"/>
      <c r="V12" s="50">
        <v>0.03</v>
      </c>
    </row>
    <row r="13" spans="1:22" ht="21.75" customHeight="1" x14ac:dyDescent="0.2">
      <c r="A13" s="63" t="s">
        <v>45</v>
      </c>
      <c r="B13" s="63"/>
      <c r="D13" s="37">
        <v>0</v>
      </c>
      <c r="E13" s="38"/>
      <c r="F13" s="37">
        <v>0</v>
      </c>
      <c r="G13" s="38"/>
      <c r="H13" s="37">
        <v>59188215</v>
      </c>
      <c r="I13" s="38"/>
      <c r="J13" s="37">
        <v>59188215</v>
      </c>
      <c r="K13" s="38"/>
      <c r="L13" s="50">
        <v>0.02</v>
      </c>
      <c r="M13" s="38"/>
      <c r="N13" s="37">
        <v>0</v>
      </c>
      <c r="O13" s="38"/>
      <c r="P13" s="37">
        <v>0</v>
      </c>
      <c r="Q13" s="38"/>
      <c r="R13" s="37">
        <v>59188215</v>
      </c>
      <c r="S13" s="38"/>
      <c r="T13" s="37">
        <v>59188215</v>
      </c>
      <c r="U13" s="38"/>
      <c r="V13" s="50">
        <v>0.01</v>
      </c>
    </row>
    <row r="14" spans="1:22" ht="21.75" customHeight="1" x14ac:dyDescent="0.2">
      <c r="A14" s="63" t="s">
        <v>19</v>
      </c>
      <c r="B14" s="63"/>
      <c r="D14" s="37">
        <v>0</v>
      </c>
      <c r="E14" s="38"/>
      <c r="F14" s="37">
        <v>0</v>
      </c>
      <c r="G14" s="38"/>
      <c r="H14" s="37">
        <v>-2874676945</v>
      </c>
      <c r="I14" s="38"/>
      <c r="J14" s="37">
        <v>-2874676945</v>
      </c>
      <c r="K14" s="38"/>
      <c r="L14" s="50">
        <v>-0.83</v>
      </c>
      <c r="M14" s="38"/>
      <c r="N14" s="37">
        <v>0</v>
      </c>
      <c r="O14" s="38"/>
      <c r="P14" s="37">
        <v>0</v>
      </c>
      <c r="Q14" s="38"/>
      <c r="R14" s="37">
        <v>-2874676945</v>
      </c>
      <c r="S14" s="38"/>
      <c r="T14" s="37">
        <v>-2874676945</v>
      </c>
      <c r="U14" s="38"/>
      <c r="V14" s="50">
        <v>-0.42</v>
      </c>
    </row>
    <row r="15" spans="1:22" ht="21.75" customHeight="1" x14ac:dyDescent="0.2">
      <c r="A15" s="63" t="s">
        <v>38</v>
      </c>
      <c r="B15" s="63"/>
      <c r="D15" s="37">
        <v>0</v>
      </c>
      <c r="E15" s="38"/>
      <c r="F15" s="37">
        <v>0</v>
      </c>
      <c r="G15" s="38"/>
      <c r="H15" s="37">
        <v>12820975054</v>
      </c>
      <c r="I15" s="38"/>
      <c r="J15" s="37">
        <v>12820975054</v>
      </c>
      <c r="K15" s="38"/>
      <c r="L15" s="50">
        <v>3.69</v>
      </c>
      <c r="M15" s="38"/>
      <c r="N15" s="37">
        <v>0</v>
      </c>
      <c r="O15" s="38"/>
      <c r="P15" s="37">
        <v>0</v>
      </c>
      <c r="Q15" s="38"/>
      <c r="R15" s="37">
        <v>12820975054</v>
      </c>
      <c r="S15" s="38"/>
      <c r="T15" s="37">
        <v>12820975054</v>
      </c>
      <c r="U15" s="38"/>
      <c r="V15" s="50">
        <v>1.86</v>
      </c>
    </row>
    <row r="16" spans="1:22" ht="21.75" customHeight="1" x14ac:dyDescent="0.2">
      <c r="A16" s="63" t="s">
        <v>31</v>
      </c>
      <c r="B16" s="63"/>
      <c r="D16" s="37">
        <v>0</v>
      </c>
      <c r="E16" s="38"/>
      <c r="F16" s="37">
        <v>0</v>
      </c>
      <c r="G16" s="38"/>
      <c r="H16" s="37">
        <v>693790</v>
      </c>
      <c r="I16" s="38"/>
      <c r="J16" s="37">
        <v>693790</v>
      </c>
      <c r="K16" s="38"/>
      <c r="L16" s="50">
        <v>0</v>
      </c>
      <c r="M16" s="38"/>
      <c r="N16" s="37">
        <v>0</v>
      </c>
      <c r="O16" s="38"/>
      <c r="P16" s="37">
        <v>0</v>
      </c>
      <c r="Q16" s="38"/>
      <c r="R16" s="37">
        <v>693790</v>
      </c>
      <c r="S16" s="38"/>
      <c r="T16" s="37">
        <v>693790</v>
      </c>
      <c r="U16" s="38"/>
      <c r="V16" s="50">
        <v>0</v>
      </c>
    </row>
    <row r="17" spans="1:22" ht="21.75" customHeight="1" x14ac:dyDescent="0.2">
      <c r="A17" s="63" t="s">
        <v>50</v>
      </c>
      <c r="B17" s="63"/>
      <c r="D17" s="37">
        <v>0</v>
      </c>
      <c r="E17" s="38"/>
      <c r="F17" s="37">
        <v>0</v>
      </c>
      <c r="G17" s="38"/>
      <c r="H17" s="37">
        <v>3529282858</v>
      </c>
      <c r="I17" s="38"/>
      <c r="J17" s="37">
        <v>3529282858</v>
      </c>
      <c r="K17" s="38"/>
      <c r="L17" s="50">
        <v>1.02</v>
      </c>
      <c r="M17" s="38"/>
      <c r="N17" s="37">
        <v>0</v>
      </c>
      <c r="O17" s="38"/>
      <c r="P17" s="37">
        <v>0</v>
      </c>
      <c r="Q17" s="38"/>
      <c r="R17" s="37">
        <v>4065108983</v>
      </c>
      <c r="S17" s="38"/>
      <c r="T17" s="37">
        <v>4065108983</v>
      </c>
      <c r="U17" s="38"/>
      <c r="V17" s="50">
        <v>0.59</v>
      </c>
    </row>
    <row r="18" spans="1:22" ht="21.75" customHeight="1" x14ac:dyDescent="0.2">
      <c r="A18" s="63" t="s">
        <v>55</v>
      </c>
      <c r="B18" s="63"/>
      <c r="D18" s="37">
        <v>0</v>
      </c>
      <c r="E18" s="38"/>
      <c r="F18" s="37">
        <v>0</v>
      </c>
      <c r="G18" s="38"/>
      <c r="H18" s="37">
        <v>64502142</v>
      </c>
      <c r="I18" s="38"/>
      <c r="J18" s="37">
        <v>64502142</v>
      </c>
      <c r="K18" s="38"/>
      <c r="L18" s="50">
        <v>0.02</v>
      </c>
      <c r="M18" s="38"/>
      <c r="N18" s="37">
        <v>1045837673</v>
      </c>
      <c r="O18" s="38"/>
      <c r="P18" s="37">
        <v>0</v>
      </c>
      <c r="Q18" s="38"/>
      <c r="R18" s="37">
        <v>3076327657</v>
      </c>
      <c r="S18" s="38"/>
      <c r="T18" s="37">
        <v>4122165330</v>
      </c>
      <c r="U18" s="38"/>
      <c r="V18" s="50">
        <v>0.6</v>
      </c>
    </row>
    <row r="19" spans="1:22" ht="21.75" customHeight="1" x14ac:dyDescent="0.2">
      <c r="A19" s="63" t="s">
        <v>34</v>
      </c>
      <c r="B19" s="63"/>
      <c r="D19" s="37">
        <v>0</v>
      </c>
      <c r="E19" s="38"/>
      <c r="F19" s="37">
        <v>7921105335</v>
      </c>
      <c r="G19" s="38"/>
      <c r="H19" s="37">
        <v>-19225316582</v>
      </c>
      <c r="I19" s="38"/>
      <c r="J19" s="37">
        <v>-11304211247</v>
      </c>
      <c r="K19" s="38"/>
      <c r="L19" s="50">
        <v>-3.25</v>
      </c>
      <c r="M19" s="38"/>
      <c r="N19" s="37">
        <v>0</v>
      </c>
      <c r="O19" s="38"/>
      <c r="P19" s="37">
        <v>1544575414</v>
      </c>
      <c r="Q19" s="38"/>
      <c r="R19" s="37">
        <v>9019800302</v>
      </c>
      <c r="S19" s="38"/>
      <c r="T19" s="37">
        <v>10564375716</v>
      </c>
      <c r="U19" s="38"/>
      <c r="V19" s="50">
        <v>1.53</v>
      </c>
    </row>
    <row r="20" spans="1:22" ht="21.75" customHeight="1" x14ac:dyDescent="0.2">
      <c r="A20" s="63" t="s">
        <v>62</v>
      </c>
      <c r="B20" s="63"/>
      <c r="D20" s="37">
        <v>0</v>
      </c>
      <c r="E20" s="38"/>
      <c r="F20" s="37">
        <v>0</v>
      </c>
      <c r="G20" s="38"/>
      <c r="H20" s="37">
        <v>51412482498</v>
      </c>
      <c r="I20" s="38"/>
      <c r="J20" s="37">
        <v>51412482498</v>
      </c>
      <c r="K20" s="38"/>
      <c r="L20" s="50">
        <v>14.8</v>
      </c>
      <c r="M20" s="38"/>
      <c r="N20" s="37">
        <v>0</v>
      </c>
      <c r="O20" s="38"/>
      <c r="P20" s="37">
        <v>0</v>
      </c>
      <c r="Q20" s="38"/>
      <c r="R20" s="37">
        <v>51412482498</v>
      </c>
      <c r="S20" s="38"/>
      <c r="T20" s="37">
        <v>51412482498</v>
      </c>
      <c r="U20" s="38"/>
      <c r="V20" s="50">
        <v>7.45</v>
      </c>
    </row>
    <row r="21" spans="1:22" ht="21.75" customHeight="1" x14ac:dyDescent="0.2">
      <c r="A21" s="63" t="s">
        <v>20</v>
      </c>
      <c r="B21" s="63"/>
      <c r="D21" s="37">
        <v>0</v>
      </c>
      <c r="E21" s="38"/>
      <c r="F21" s="37">
        <v>0</v>
      </c>
      <c r="G21" s="38"/>
      <c r="H21" s="37">
        <v>-528084628</v>
      </c>
      <c r="I21" s="38"/>
      <c r="J21" s="37">
        <v>-528084628</v>
      </c>
      <c r="K21" s="38"/>
      <c r="L21" s="50">
        <v>-0.15</v>
      </c>
      <c r="M21" s="38"/>
      <c r="N21" s="37">
        <v>0</v>
      </c>
      <c r="O21" s="38"/>
      <c r="P21" s="37">
        <v>0</v>
      </c>
      <c r="Q21" s="38"/>
      <c r="R21" s="37">
        <v>14875845772</v>
      </c>
      <c r="S21" s="38"/>
      <c r="T21" s="37">
        <v>14875845772</v>
      </c>
      <c r="U21" s="38"/>
      <c r="V21" s="50">
        <v>2.16</v>
      </c>
    </row>
    <row r="22" spans="1:22" ht="21.75" customHeight="1" x14ac:dyDescent="0.2">
      <c r="A22" s="63" t="s">
        <v>27</v>
      </c>
      <c r="B22" s="63"/>
      <c r="D22" s="37">
        <v>1529836634</v>
      </c>
      <c r="E22" s="38"/>
      <c r="F22" s="37">
        <v>0</v>
      </c>
      <c r="G22" s="38"/>
      <c r="H22" s="37">
        <v>-5282131226</v>
      </c>
      <c r="I22" s="38"/>
      <c r="J22" s="37">
        <v>-3752294592</v>
      </c>
      <c r="K22" s="38"/>
      <c r="L22" s="50">
        <v>-1.08</v>
      </c>
      <c r="M22" s="38"/>
      <c r="N22" s="37">
        <v>1529836634</v>
      </c>
      <c r="O22" s="38"/>
      <c r="P22" s="37">
        <v>0</v>
      </c>
      <c r="Q22" s="38"/>
      <c r="R22" s="37">
        <v>-5282131226</v>
      </c>
      <c r="S22" s="38"/>
      <c r="T22" s="37">
        <v>-3752294592</v>
      </c>
      <c r="U22" s="38"/>
      <c r="V22" s="50">
        <v>-0.54</v>
      </c>
    </row>
    <row r="23" spans="1:22" ht="21.75" customHeight="1" x14ac:dyDescent="0.2">
      <c r="A23" s="63" t="s">
        <v>60</v>
      </c>
      <c r="B23" s="63"/>
      <c r="D23" s="37">
        <v>0</v>
      </c>
      <c r="E23" s="38"/>
      <c r="F23" s="37">
        <v>0</v>
      </c>
      <c r="G23" s="38"/>
      <c r="H23" s="37">
        <v>-813478829</v>
      </c>
      <c r="I23" s="38"/>
      <c r="J23" s="37">
        <v>-813478829</v>
      </c>
      <c r="K23" s="38"/>
      <c r="L23" s="50">
        <v>-0.23</v>
      </c>
      <c r="M23" s="38"/>
      <c r="N23" s="37">
        <v>0</v>
      </c>
      <c r="O23" s="38"/>
      <c r="P23" s="37">
        <v>0</v>
      </c>
      <c r="Q23" s="38"/>
      <c r="R23" s="37">
        <v>-813478829</v>
      </c>
      <c r="S23" s="38"/>
      <c r="T23" s="37">
        <v>-813478829</v>
      </c>
      <c r="U23" s="38"/>
      <c r="V23" s="50">
        <v>-0.12</v>
      </c>
    </row>
    <row r="24" spans="1:22" ht="21.75" customHeight="1" x14ac:dyDescent="0.2">
      <c r="A24" s="63" t="s">
        <v>37</v>
      </c>
      <c r="B24" s="63"/>
      <c r="D24" s="37">
        <v>0</v>
      </c>
      <c r="E24" s="38"/>
      <c r="F24" s="37">
        <v>0</v>
      </c>
      <c r="G24" s="38"/>
      <c r="H24" s="37">
        <v>21018319774</v>
      </c>
      <c r="I24" s="38"/>
      <c r="J24" s="37">
        <v>21018319774</v>
      </c>
      <c r="K24" s="38"/>
      <c r="L24" s="50">
        <v>6.05</v>
      </c>
      <c r="M24" s="38"/>
      <c r="N24" s="37">
        <v>641254902</v>
      </c>
      <c r="O24" s="38"/>
      <c r="P24" s="37">
        <v>0</v>
      </c>
      <c r="Q24" s="38"/>
      <c r="R24" s="37">
        <v>21018319774</v>
      </c>
      <c r="S24" s="38"/>
      <c r="T24" s="37">
        <v>21659574676</v>
      </c>
      <c r="U24" s="38"/>
      <c r="V24" s="50">
        <v>3.14</v>
      </c>
    </row>
    <row r="25" spans="1:22" ht="21.75" customHeight="1" x14ac:dyDescent="0.2">
      <c r="A25" s="63" t="s">
        <v>147</v>
      </c>
      <c r="B25" s="63"/>
      <c r="D25" s="37">
        <v>0</v>
      </c>
      <c r="E25" s="38"/>
      <c r="F25" s="37">
        <v>0</v>
      </c>
      <c r="G25" s="38"/>
      <c r="H25" s="37">
        <v>0</v>
      </c>
      <c r="I25" s="38"/>
      <c r="J25" s="37">
        <v>0</v>
      </c>
      <c r="K25" s="38"/>
      <c r="L25" s="50">
        <v>0</v>
      </c>
      <c r="M25" s="38"/>
      <c r="N25" s="37">
        <v>0</v>
      </c>
      <c r="O25" s="38"/>
      <c r="P25" s="37">
        <v>0</v>
      </c>
      <c r="Q25" s="38"/>
      <c r="R25" s="37">
        <v>-1985488799</v>
      </c>
      <c r="S25" s="38"/>
      <c r="T25" s="37">
        <v>-1985488799</v>
      </c>
      <c r="U25" s="38"/>
      <c r="V25" s="50">
        <v>-0.28999999999999998</v>
      </c>
    </row>
    <row r="26" spans="1:22" ht="21.75" customHeight="1" x14ac:dyDescent="0.2">
      <c r="A26" s="63" t="s">
        <v>148</v>
      </c>
      <c r="B26" s="63"/>
      <c r="D26" s="37">
        <v>0</v>
      </c>
      <c r="E26" s="38"/>
      <c r="F26" s="37">
        <v>0</v>
      </c>
      <c r="G26" s="38"/>
      <c r="H26" s="37">
        <v>0</v>
      </c>
      <c r="I26" s="38"/>
      <c r="J26" s="37">
        <v>0</v>
      </c>
      <c r="K26" s="38"/>
      <c r="L26" s="50">
        <v>0</v>
      </c>
      <c r="M26" s="38"/>
      <c r="N26" s="37">
        <v>0</v>
      </c>
      <c r="O26" s="38"/>
      <c r="P26" s="37">
        <v>0</v>
      </c>
      <c r="Q26" s="38"/>
      <c r="R26" s="37">
        <v>312096157</v>
      </c>
      <c r="S26" s="38"/>
      <c r="T26" s="37">
        <v>312096157</v>
      </c>
      <c r="U26" s="38"/>
      <c r="V26" s="50">
        <v>0.05</v>
      </c>
    </row>
    <row r="27" spans="1:22" ht="21.75" customHeight="1" x14ac:dyDescent="0.2">
      <c r="A27" s="63" t="s">
        <v>54</v>
      </c>
      <c r="B27" s="63"/>
      <c r="D27" s="37">
        <v>0</v>
      </c>
      <c r="E27" s="38"/>
      <c r="F27" s="37">
        <v>-744850703</v>
      </c>
      <c r="G27" s="38"/>
      <c r="H27" s="37">
        <v>0</v>
      </c>
      <c r="I27" s="38"/>
      <c r="J27" s="37">
        <v>-744850703</v>
      </c>
      <c r="K27" s="38"/>
      <c r="L27" s="50">
        <v>-0.21</v>
      </c>
      <c r="M27" s="38"/>
      <c r="N27" s="37">
        <v>0</v>
      </c>
      <c r="O27" s="38"/>
      <c r="P27" s="37">
        <v>-744850703</v>
      </c>
      <c r="Q27" s="38"/>
      <c r="R27" s="37">
        <v>17593685551</v>
      </c>
      <c r="S27" s="38"/>
      <c r="T27" s="37">
        <v>16848834848</v>
      </c>
      <c r="U27" s="38"/>
      <c r="V27" s="50">
        <v>2.44</v>
      </c>
    </row>
    <row r="28" spans="1:22" ht="21.75" customHeight="1" x14ac:dyDescent="0.2">
      <c r="A28" s="63" t="s">
        <v>23</v>
      </c>
      <c r="B28" s="63"/>
      <c r="D28" s="37">
        <v>18031000000</v>
      </c>
      <c r="E28" s="38"/>
      <c r="F28" s="37">
        <v>34802877979</v>
      </c>
      <c r="G28" s="38"/>
      <c r="H28" s="37">
        <v>0</v>
      </c>
      <c r="I28" s="38"/>
      <c r="J28" s="37">
        <v>52833877979</v>
      </c>
      <c r="K28" s="38"/>
      <c r="L28" s="50">
        <v>15.21</v>
      </c>
      <c r="M28" s="38"/>
      <c r="N28" s="37">
        <v>18031000000</v>
      </c>
      <c r="O28" s="38"/>
      <c r="P28" s="37">
        <v>44249937515</v>
      </c>
      <c r="Q28" s="38"/>
      <c r="R28" s="37">
        <v>-2154295876</v>
      </c>
      <c r="S28" s="38"/>
      <c r="T28" s="37">
        <v>60126641639</v>
      </c>
      <c r="U28" s="38"/>
      <c r="V28" s="50">
        <v>8.7200000000000006</v>
      </c>
    </row>
    <row r="29" spans="1:22" ht="21.75" customHeight="1" x14ac:dyDescent="0.2">
      <c r="A29" s="63" t="s">
        <v>149</v>
      </c>
      <c r="B29" s="63"/>
      <c r="D29" s="37">
        <v>0</v>
      </c>
      <c r="E29" s="38"/>
      <c r="F29" s="37">
        <v>0</v>
      </c>
      <c r="G29" s="38"/>
      <c r="H29" s="37">
        <v>0</v>
      </c>
      <c r="I29" s="38"/>
      <c r="J29" s="37">
        <v>0</v>
      </c>
      <c r="K29" s="38"/>
      <c r="L29" s="50">
        <v>0</v>
      </c>
      <c r="M29" s="38"/>
      <c r="N29" s="37">
        <v>0</v>
      </c>
      <c r="O29" s="38"/>
      <c r="P29" s="37">
        <v>0</v>
      </c>
      <c r="Q29" s="38"/>
      <c r="R29" s="37">
        <v>-3428576930</v>
      </c>
      <c r="S29" s="38"/>
      <c r="T29" s="37">
        <v>-3428576930</v>
      </c>
      <c r="U29" s="38"/>
      <c r="V29" s="50">
        <v>-0.5</v>
      </c>
    </row>
    <row r="30" spans="1:22" ht="21.75" customHeight="1" x14ac:dyDescent="0.2">
      <c r="A30" s="63" t="s">
        <v>150</v>
      </c>
      <c r="B30" s="63"/>
      <c r="D30" s="37">
        <v>0</v>
      </c>
      <c r="E30" s="38"/>
      <c r="F30" s="37">
        <v>0</v>
      </c>
      <c r="G30" s="38"/>
      <c r="H30" s="37">
        <v>0</v>
      </c>
      <c r="I30" s="38"/>
      <c r="J30" s="37">
        <v>0</v>
      </c>
      <c r="K30" s="38"/>
      <c r="L30" s="50">
        <v>0</v>
      </c>
      <c r="M30" s="38"/>
      <c r="N30" s="37">
        <v>0</v>
      </c>
      <c r="O30" s="38"/>
      <c r="P30" s="37">
        <v>0</v>
      </c>
      <c r="Q30" s="38"/>
      <c r="R30" s="37">
        <v>-43822078</v>
      </c>
      <c r="S30" s="38"/>
      <c r="T30" s="37">
        <v>-43822078</v>
      </c>
      <c r="U30" s="38"/>
      <c r="V30" s="50">
        <v>-0.01</v>
      </c>
    </row>
    <row r="31" spans="1:22" ht="21.75" customHeight="1" x14ac:dyDescent="0.2">
      <c r="A31" s="63" t="s">
        <v>151</v>
      </c>
      <c r="B31" s="63"/>
      <c r="D31" s="37">
        <v>0</v>
      </c>
      <c r="E31" s="38"/>
      <c r="F31" s="37">
        <v>0</v>
      </c>
      <c r="G31" s="38"/>
      <c r="H31" s="37">
        <v>0</v>
      </c>
      <c r="I31" s="38"/>
      <c r="J31" s="37">
        <v>0</v>
      </c>
      <c r="K31" s="38"/>
      <c r="L31" s="50">
        <v>0</v>
      </c>
      <c r="M31" s="38"/>
      <c r="N31" s="37">
        <v>0</v>
      </c>
      <c r="O31" s="38"/>
      <c r="P31" s="37">
        <v>0</v>
      </c>
      <c r="Q31" s="38"/>
      <c r="R31" s="37">
        <v>33586165283</v>
      </c>
      <c r="S31" s="38"/>
      <c r="T31" s="37">
        <v>33586165283</v>
      </c>
      <c r="U31" s="38"/>
      <c r="V31" s="50">
        <v>4.87</v>
      </c>
    </row>
    <row r="32" spans="1:22" ht="21.75" customHeight="1" x14ac:dyDescent="0.2">
      <c r="A32" s="63" t="s">
        <v>152</v>
      </c>
      <c r="B32" s="63"/>
      <c r="D32" s="37">
        <v>0</v>
      </c>
      <c r="E32" s="38"/>
      <c r="F32" s="37">
        <v>0</v>
      </c>
      <c r="G32" s="38"/>
      <c r="H32" s="37">
        <v>0</v>
      </c>
      <c r="I32" s="38"/>
      <c r="J32" s="37">
        <v>0</v>
      </c>
      <c r="K32" s="38"/>
      <c r="L32" s="50">
        <v>0</v>
      </c>
      <c r="M32" s="38"/>
      <c r="N32" s="37">
        <v>0</v>
      </c>
      <c r="O32" s="38"/>
      <c r="P32" s="37">
        <v>0</v>
      </c>
      <c r="Q32" s="38"/>
      <c r="R32" s="37">
        <v>-271957593</v>
      </c>
      <c r="S32" s="38"/>
      <c r="T32" s="37">
        <v>-271957593</v>
      </c>
      <c r="U32" s="38"/>
      <c r="V32" s="50">
        <v>-0.04</v>
      </c>
    </row>
    <row r="33" spans="1:22" ht="21.75" customHeight="1" x14ac:dyDescent="0.2">
      <c r="A33" s="63" t="s">
        <v>154</v>
      </c>
      <c r="B33" s="63"/>
      <c r="D33" s="37">
        <v>0</v>
      </c>
      <c r="E33" s="38"/>
      <c r="F33" s="37">
        <v>0</v>
      </c>
      <c r="G33" s="38"/>
      <c r="H33" s="37">
        <v>0</v>
      </c>
      <c r="I33" s="38"/>
      <c r="J33" s="37">
        <v>0</v>
      </c>
      <c r="K33" s="38"/>
      <c r="L33" s="50">
        <v>0</v>
      </c>
      <c r="M33" s="38"/>
      <c r="N33" s="37">
        <v>0</v>
      </c>
      <c r="O33" s="38"/>
      <c r="P33" s="37">
        <v>0</v>
      </c>
      <c r="Q33" s="38"/>
      <c r="R33" s="37">
        <v>-999309772</v>
      </c>
      <c r="S33" s="38"/>
      <c r="T33" s="37">
        <v>-999309772</v>
      </c>
      <c r="U33" s="38"/>
      <c r="V33" s="50">
        <v>-0.14000000000000001</v>
      </c>
    </row>
    <row r="34" spans="1:22" ht="21.75" customHeight="1" x14ac:dyDescent="0.2">
      <c r="A34" s="63" t="s">
        <v>155</v>
      </c>
      <c r="B34" s="63"/>
      <c r="D34" s="37">
        <v>0</v>
      </c>
      <c r="E34" s="38"/>
      <c r="F34" s="37">
        <v>0</v>
      </c>
      <c r="G34" s="38"/>
      <c r="H34" s="37">
        <v>0</v>
      </c>
      <c r="I34" s="38"/>
      <c r="J34" s="37">
        <v>0</v>
      </c>
      <c r="K34" s="38"/>
      <c r="L34" s="50">
        <v>0</v>
      </c>
      <c r="M34" s="38"/>
      <c r="N34" s="37">
        <v>0</v>
      </c>
      <c r="O34" s="38"/>
      <c r="P34" s="37">
        <v>0</v>
      </c>
      <c r="Q34" s="38"/>
      <c r="R34" s="37">
        <v>12286417819</v>
      </c>
      <c r="S34" s="38"/>
      <c r="T34" s="37">
        <v>12286417819</v>
      </c>
      <c r="U34" s="38"/>
      <c r="V34" s="50">
        <v>1.78</v>
      </c>
    </row>
    <row r="35" spans="1:22" ht="21.75" customHeight="1" x14ac:dyDescent="0.2">
      <c r="A35" s="63" t="s">
        <v>156</v>
      </c>
      <c r="B35" s="63"/>
      <c r="D35" s="37">
        <v>0</v>
      </c>
      <c r="E35" s="38"/>
      <c r="F35" s="37">
        <v>0</v>
      </c>
      <c r="G35" s="38"/>
      <c r="H35" s="37">
        <v>0</v>
      </c>
      <c r="I35" s="38"/>
      <c r="J35" s="37">
        <v>0</v>
      </c>
      <c r="K35" s="38"/>
      <c r="L35" s="50">
        <v>0</v>
      </c>
      <c r="M35" s="38"/>
      <c r="N35" s="37">
        <v>267420875</v>
      </c>
      <c r="O35" s="38"/>
      <c r="P35" s="37">
        <v>0</v>
      </c>
      <c r="Q35" s="38"/>
      <c r="R35" s="37">
        <v>2246525048</v>
      </c>
      <c r="S35" s="38"/>
      <c r="T35" s="37">
        <v>2513945923</v>
      </c>
      <c r="U35" s="38"/>
      <c r="V35" s="50">
        <v>0.36</v>
      </c>
    </row>
    <row r="36" spans="1:22" ht="21.75" customHeight="1" x14ac:dyDescent="0.2">
      <c r="A36" s="63" t="s">
        <v>157</v>
      </c>
      <c r="B36" s="63"/>
      <c r="D36" s="37">
        <v>0</v>
      </c>
      <c r="E36" s="38"/>
      <c r="F36" s="37">
        <v>0</v>
      </c>
      <c r="G36" s="38"/>
      <c r="H36" s="37">
        <v>0</v>
      </c>
      <c r="I36" s="38"/>
      <c r="J36" s="37">
        <v>0</v>
      </c>
      <c r="K36" s="38"/>
      <c r="L36" s="50">
        <v>0</v>
      </c>
      <c r="M36" s="38"/>
      <c r="N36" s="37">
        <v>0</v>
      </c>
      <c r="O36" s="38"/>
      <c r="P36" s="37">
        <v>0</v>
      </c>
      <c r="Q36" s="38"/>
      <c r="R36" s="37">
        <v>3299811047</v>
      </c>
      <c r="S36" s="38"/>
      <c r="T36" s="37">
        <v>3299811047</v>
      </c>
      <c r="U36" s="38"/>
      <c r="V36" s="50">
        <v>0.48</v>
      </c>
    </row>
    <row r="37" spans="1:22" ht="21.75" customHeight="1" x14ac:dyDescent="0.2">
      <c r="A37" s="63" t="s">
        <v>158</v>
      </c>
      <c r="B37" s="63"/>
      <c r="D37" s="37">
        <v>0</v>
      </c>
      <c r="E37" s="38"/>
      <c r="F37" s="37">
        <v>0</v>
      </c>
      <c r="G37" s="38"/>
      <c r="H37" s="37">
        <v>0</v>
      </c>
      <c r="I37" s="38"/>
      <c r="J37" s="37">
        <v>0</v>
      </c>
      <c r="K37" s="38"/>
      <c r="L37" s="50">
        <v>0</v>
      </c>
      <c r="M37" s="38"/>
      <c r="N37" s="37">
        <v>0</v>
      </c>
      <c r="O37" s="38"/>
      <c r="P37" s="37">
        <v>0</v>
      </c>
      <c r="Q37" s="38"/>
      <c r="R37" s="37">
        <v>-44610984</v>
      </c>
      <c r="S37" s="38"/>
      <c r="T37" s="37">
        <v>-44610984</v>
      </c>
      <c r="U37" s="38"/>
      <c r="V37" s="50">
        <v>-0.01</v>
      </c>
    </row>
    <row r="38" spans="1:22" ht="21.75" customHeight="1" x14ac:dyDescent="0.2">
      <c r="A38" s="63" t="s">
        <v>159</v>
      </c>
      <c r="B38" s="63"/>
      <c r="D38" s="37">
        <v>0</v>
      </c>
      <c r="E38" s="38"/>
      <c r="F38" s="37">
        <v>0</v>
      </c>
      <c r="G38" s="38"/>
      <c r="H38" s="37">
        <v>0</v>
      </c>
      <c r="I38" s="38"/>
      <c r="J38" s="37">
        <v>0</v>
      </c>
      <c r="K38" s="38"/>
      <c r="L38" s="50">
        <v>0</v>
      </c>
      <c r="M38" s="38"/>
      <c r="N38" s="37">
        <v>2900000000</v>
      </c>
      <c r="O38" s="38"/>
      <c r="P38" s="37">
        <v>0</v>
      </c>
      <c r="Q38" s="38"/>
      <c r="R38" s="37">
        <v>-5365083117</v>
      </c>
      <c r="S38" s="38"/>
      <c r="T38" s="37">
        <v>-2465083117</v>
      </c>
      <c r="U38" s="38"/>
      <c r="V38" s="50">
        <v>-0.36</v>
      </c>
    </row>
    <row r="39" spans="1:22" ht="21.75" customHeight="1" x14ac:dyDescent="0.2">
      <c r="A39" s="63" t="s">
        <v>160</v>
      </c>
      <c r="B39" s="63"/>
      <c r="D39" s="37">
        <v>0</v>
      </c>
      <c r="E39" s="38"/>
      <c r="F39" s="37">
        <v>0</v>
      </c>
      <c r="G39" s="38"/>
      <c r="H39" s="37">
        <v>0</v>
      </c>
      <c r="I39" s="38"/>
      <c r="J39" s="37">
        <v>0</v>
      </c>
      <c r="K39" s="38"/>
      <c r="L39" s="50">
        <v>0</v>
      </c>
      <c r="M39" s="38"/>
      <c r="N39" s="37">
        <v>0</v>
      </c>
      <c r="O39" s="38"/>
      <c r="P39" s="37">
        <v>0</v>
      </c>
      <c r="Q39" s="38"/>
      <c r="R39" s="37">
        <v>5113820023</v>
      </c>
      <c r="S39" s="38"/>
      <c r="T39" s="37">
        <v>5113820023</v>
      </c>
      <c r="U39" s="38"/>
      <c r="V39" s="50">
        <v>0.74</v>
      </c>
    </row>
    <row r="40" spans="1:22" ht="21.75" customHeight="1" x14ac:dyDescent="0.2">
      <c r="A40" s="63" t="s">
        <v>161</v>
      </c>
      <c r="B40" s="63"/>
      <c r="D40" s="37">
        <v>0</v>
      </c>
      <c r="E40" s="38"/>
      <c r="F40" s="37">
        <v>0</v>
      </c>
      <c r="G40" s="38"/>
      <c r="H40" s="37">
        <v>0</v>
      </c>
      <c r="I40" s="38"/>
      <c r="J40" s="37">
        <v>0</v>
      </c>
      <c r="K40" s="38"/>
      <c r="L40" s="50">
        <v>0</v>
      </c>
      <c r="M40" s="38"/>
      <c r="N40" s="37">
        <v>0</v>
      </c>
      <c r="O40" s="38"/>
      <c r="P40" s="37">
        <v>0</v>
      </c>
      <c r="Q40" s="38"/>
      <c r="R40" s="37">
        <v>456381779</v>
      </c>
      <c r="S40" s="38"/>
      <c r="T40" s="37">
        <v>456381779</v>
      </c>
      <c r="U40" s="38"/>
      <c r="V40" s="50">
        <v>7.0000000000000007E-2</v>
      </c>
    </row>
    <row r="41" spans="1:22" ht="21.75" customHeight="1" x14ac:dyDescent="0.2">
      <c r="A41" s="63" t="s">
        <v>22</v>
      </c>
      <c r="B41" s="63"/>
      <c r="D41" s="37">
        <v>6713764492</v>
      </c>
      <c r="E41" s="38"/>
      <c r="F41" s="37">
        <v>29543932323</v>
      </c>
      <c r="G41" s="38"/>
      <c r="H41" s="37">
        <v>0</v>
      </c>
      <c r="I41" s="38"/>
      <c r="J41" s="37">
        <v>36257696815</v>
      </c>
      <c r="K41" s="38"/>
      <c r="L41" s="50">
        <v>10.44</v>
      </c>
      <c r="M41" s="38"/>
      <c r="N41" s="37">
        <v>6713764492</v>
      </c>
      <c r="O41" s="38"/>
      <c r="P41" s="37">
        <v>29420095239</v>
      </c>
      <c r="Q41" s="38"/>
      <c r="R41" s="37">
        <v>2874777697</v>
      </c>
      <c r="S41" s="38"/>
      <c r="T41" s="37">
        <v>39008637428</v>
      </c>
      <c r="U41" s="38"/>
      <c r="V41" s="50">
        <v>5.66</v>
      </c>
    </row>
    <row r="42" spans="1:22" ht="21.75" customHeight="1" x14ac:dyDescent="0.2">
      <c r="A42" s="63" t="s">
        <v>51</v>
      </c>
      <c r="B42" s="63"/>
      <c r="D42" s="37">
        <v>0</v>
      </c>
      <c r="E42" s="38"/>
      <c r="F42" s="37">
        <v>81622894</v>
      </c>
      <c r="G42" s="38"/>
      <c r="H42" s="37">
        <v>0</v>
      </c>
      <c r="I42" s="38"/>
      <c r="J42" s="37">
        <v>81622894</v>
      </c>
      <c r="K42" s="38"/>
      <c r="L42" s="50">
        <v>0.02</v>
      </c>
      <c r="M42" s="38"/>
      <c r="N42" s="37">
        <v>0</v>
      </c>
      <c r="O42" s="38"/>
      <c r="P42" s="37">
        <v>81622894</v>
      </c>
      <c r="Q42" s="38"/>
      <c r="R42" s="37">
        <v>8832661214</v>
      </c>
      <c r="S42" s="38"/>
      <c r="T42" s="37">
        <v>8914284108</v>
      </c>
      <c r="U42" s="38"/>
      <c r="V42" s="50">
        <v>1.29</v>
      </c>
    </row>
    <row r="43" spans="1:22" ht="21.75" customHeight="1" x14ac:dyDescent="0.2">
      <c r="A43" s="63" t="s">
        <v>162</v>
      </c>
      <c r="B43" s="63"/>
      <c r="D43" s="37">
        <v>0</v>
      </c>
      <c r="E43" s="38"/>
      <c r="F43" s="37">
        <v>0</v>
      </c>
      <c r="G43" s="38"/>
      <c r="H43" s="37">
        <v>0</v>
      </c>
      <c r="I43" s="38"/>
      <c r="J43" s="37">
        <v>0</v>
      </c>
      <c r="K43" s="38"/>
      <c r="L43" s="50">
        <v>0</v>
      </c>
      <c r="M43" s="38"/>
      <c r="N43" s="37">
        <v>0</v>
      </c>
      <c r="O43" s="38"/>
      <c r="P43" s="37">
        <v>0</v>
      </c>
      <c r="Q43" s="38"/>
      <c r="R43" s="37">
        <v>14013373</v>
      </c>
      <c r="S43" s="38"/>
      <c r="T43" s="37">
        <v>14013373</v>
      </c>
      <c r="U43" s="38"/>
      <c r="V43" s="50">
        <v>0</v>
      </c>
    </row>
    <row r="44" spans="1:22" ht="21.75" customHeight="1" x14ac:dyDescent="0.2">
      <c r="A44" s="63" t="s">
        <v>44</v>
      </c>
      <c r="B44" s="63"/>
      <c r="D44" s="37">
        <v>0</v>
      </c>
      <c r="E44" s="38"/>
      <c r="F44" s="37">
        <v>1798488655</v>
      </c>
      <c r="G44" s="38"/>
      <c r="H44" s="37">
        <v>0</v>
      </c>
      <c r="I44" s="38"/>
      <c r="J44" s="37">
        <v>1798488655</v>
      </c>
      <c r="K44" s="38"/>
      <c r="L44" s="50">
        <v>0.52</v>
      </c>
      <c r="M44" s="38"/>
      <c r="N44" s="37">
        <v>0</v>
      </c>
      <c r="O44" s="38"/>
      <c r="P44" s="37">
        <v>1910118997</v>
      </c>
      <c r="Q44" s="38"/>
      <c r="R44" s="37">
        <v>-3426386718</v>
      </c>
      <c r="S44" s="38"/>
      <c r="T44" s="37">
        <v>-1516267721</v>
      </c>
      <c r="U44" s="38"/>
      <c r="V44" s="50">
        <v>-0.22</v>
      </c>
    </row>
    <row r="45" spans="1:22" ht="21.75" customHeight="1" x14ac:dyDescent="0.2">
      <c r="A45" s="63" t="s">
        <v>163</v>
      </c>
      <c r="B45" s="63"/>
      <c r="D45" s="37">
        <v>0</v>
      </c>
      <c r="E45" s="38"/>
      <c r="F45" s="37">
        <v>0</v>
      </c>
      <c r="G45" s="38"/>
      <c r="H45" s="37">
        <v>0</v>
      </c>
      <c r="I45" s="38"/>
      <c r="J45" s="37">
        <v>0</v>
      </c>
      <c r="K45" s="38"/>
      <c r="L45" s="50">
        <v>0</v>
      </c>
      <c r="M45" s="38"/>
      <c r="N45" s="37">
        <v>0</v>
      </c>
      <c r="O45" s="38"/>
      <c r="P45" s="37">
        <v>0</v>
      </c>
      <c r="Q45" s="38"/>
      <c r="R45" s="37">
        <v>15037852448</v>
      </c>
      <c r="S45" s="38"/>
      <c r="T45" s="37">
        <v>15037852448</v>
      </c>
      <c r="U45" s="38"/>
      <c r="V45" s="50">
        <v>2.1800000000000002</v>
      </c>
    </row>
    <row r="46" spans="1:22" ht="21.75" customHeight="1" x14ac:dyDescent="0.2">
      <c r="A46" s="63" t="s">
        <v>164</v>
      </c>
      <c r="B46" s="63"/>
      <c r="D46" s="37">
        <v>0</v>
      </c>
      <c r="E46" s="38"/>
      <c r="F46" s="37">
        <v>0</v>
      </c>
      <c r="G46" s="38"/>
      <c r="H46" s="37">
        <v>0</v>
      </c>
      <c r="I46" s="38"/>
      <c r="J46" s="37">
        <v>0</v>
      </c>
      <c r="K46" s="38"/>
      <c r="L46" s="50">
        <v>0</v>
      </c>
      <c r="M46" s="38"/>
      <c r="N46" s="37">
        <v>1170</v>
      </c>
      <c r="O46" s="38"/>
      <c r="P46" s="37">
        <v>0</v>
      </c>
      <c r="Q46" s="38"/>
      <c r="R46" s="37">
        <v>17945710038</v>
      </c>
      <c r="S46" s="38"/>
      <c r="T46" s="37">
        <v>17945711208</v>
      </c>
      <c r="U46" s="38"/>
      <c r="V46" s="50">
        <v>2.6</v>
      </c>
    </row>
    <row r="47" spans="1:22" ht="21.75" customHeight="1" x14ac:dyDescent="0.2">
      <c r="A47" s="63" t="s">
        <v>165</v>
      </c>
      <c r="B47" s="63"/>
      <c r="D47" s="37">
        <v>0</v>
      </c>
      <c r="E47" s="38"/>
      <c r="F47" s="37">
        <v>0</v>
      </c>
      <c r="G47" s="38"/>
      <c r="H47" s="37">
        <v>0</v>
      </c>
      <c r="I47" s="38"/>
      <c r="J47" s="37">
        <v>0</v>
      </c>
      <c r="K47" s="38"/>
      <c r="L47" s="50">
        <v>0</v>
      </c>
      <c r="M47" s="38"/>
      <c r="N47" s="37">
        <v>0</v>
      </c>
      <c r="O47" s="38"/>
      <c r="P47" s="37">
        <v>0</v>
      </c>
      <c r="Q47" s="38"/>
      <c r="R47" s="37">
        <v>11932047080</v>
      </c>
      <c r="S47" s="38"/>
      <c r="T47" s="37">
        <v>11932047080</v>
      </c>
      <c r="U47" s="38"/>
      <c r="V47" s="50">
        <v>1.73</v>
      </c>
    </row>
    <row r="48" spans="1:22" ht="21.75" customHeight="1" x14ac:dyDescent="0.2">
      <c r="A48" s="63" t="s">
        <v>57</v>
      </c>
      <c r="B48" s="63"/>
      <c r="D48" s="37">
        <v>0</v>
      </c>
      <c r="E48" s="38"/>
      <c r="F48" s="37">
        <v>-6739834800</v>
      </c>
      <c r="G48" s="38"/>
      <c r="H48" s="37">
        <v>0</v>
      </c>
      <c r="I48" s="38"/>
      <c r="J48" s="37">
        <v>-6739834800</v>
      </c>
      <c r="K48" s="38"/>
      <c r="L48" s="50">
        <v>-1.94</v>
      </c>
      <c r="M48" s="38"/>
      <c r="N48" s="37">
        <v>0</v>
      </c>
      <c r="O48" s="38"/>
      <c r="P48" s="37">
        <v>-6739834800</v>
      </c>
      <c r="Q48" s="38"/>
      <c r="R48" s="37">
        <v>-8868946584</v>
      </c>
      <c r="S48" s="38"/>
      <c r="T48" s="37">
        <v>-15608781384</v>
      </c>
      <c r="U48" s="38"/>
      <c r="V48" s="50">
        <v>-2.2599999999999998</v>
      </c>
    </row>
    <row r="49" spans="1:22" ht="21.75" customHeight="1" x14ac:dyDescent="0.2">
      <c r="A49" s="63" t="s">
        <v>32</v>
      </c>
      <c r="B49" s="63"/>
      <c r="D49" s="37">
        <v>915614334</v>
      </c>
      <c r="E49" s="38"/>
      <c r="F49" s="37">
        <v>4922899537</v>
      </c>
      <c r="G49" s="38"/>
      <c r="H49" s="37">
        <v>0</v>
      </c>
      <c r="I49" s="38"/>
      <c r="J49" s="37">
        <v>5838513871</v>
      </c>
      <c r="K49" s="38"/>
      <c r="L49" s="50">
        <v>1.68</v>
      </c>
      <c r="M49" s="38"/>
      <c r="N49" s="37">
        <v>915614334</v>
      </c>
      <c r="O49" s="38"/>
      <c r="P49" s="37">
        <v>6770506278</v>
      </c>
      <c r="Q49" s="38"/>
      <c r="R49" s="37">
        <v>90296570</v>
      </c>
      <c r="S49" s="38"/>
      <c r="T49" s="37">
        <v>7776417182</v>
      </c>
      <c r="U49" s="38"/>
      <c r="V49" s="50">
        <v>1.1299999999999999</v>
      </c>
    </row>
    <row r="50" spans="1:22" ht="21.75" customHeight="1" x14ac:dyDescent="0.2">
      <c r="A50" s="63" t="s">
        <v>166</v>
      </c>
      <c r="B50" s="63"/>
      <c r="D50" s="37">
        <v>0</v>
      </c>
      <c r="E50" s="38"/>
      <c r="F50" s="37">
        <v>0</v>
      </c>
      <c r="G50" s="38"/>
      <c r="H50" s="37">
        <v>0</v>
      </c>
      <c r="I50" s="38"/>
      <c r="J50" s="37">
        <v>0</v>
      </c>
      <c r="K50" s="38"/>
      <c r="L50" s="50">
        <v>0</v>
      </c>
      <c r="M50" s="38"/>
      <c r="N50" s="37">
        <v>0</v>
      </c>
      <c r="O50" s="38"/>
      <c r="P50" s="37">
        <v>0</v>
      </c>
      <c r="Q50" s="38"/>
      <c r="R50" s="37">
        <v>234324</v>
      </c>
      <c r="S50" s="38"/>
      <c r="T50" s="37">
        <v>234324</v>
      </c>
      <c r="U50" s="38"/>
      <c r="V50" s="50">
        <v>0</v>
      </c>
    </row>
    <row r="51" spans="1:22" ht="21.75" customHeight="1" x14ac:dyDescent="0.2">
      <c r="A51" s="63" t="s">
        <v>167</v>
      </c>
      <c r="B51" s="63"/>
      <c r="D51" s="37">
        <v>0</v>
      </c>
      <c r="E51" s="38"/>
      <c r="F51" s="37">
        <v>0</v>
      </c>
      <c r="G51" s="38"/>
      <c r="H51" s="37">
        <v>0</v>
      </c>
      <c r="I51" s="38"/>
      <c r="J51" s="37">
        <v>0</v>
      </c>
      <c r="K51" s="38"/>
      <c r="L51" s="50">
        <v>0</v>
      </c>
      <c r="M51" s="38"/>
      <c r="N51" s="37">
        <v>0</v>
      </c>
      <c r="O51" s="38"/>
      <c r="P51" s="37">
        <v>0</v>
      </c>
      <c r="Q51" s="38"/>
      <c r="R51" s="37">
        <v>41908869305</v>
      </c>
      <c r="S51" s="38"/>
      <c r="T51" s="37">
        <v>41908869305</v>
      </c>
      <c r="U51" s="38"/>
      <c r="V51" s="50">
        <v>6.08</v>
      </c>
    </row>
    <row r="52" spans="1:22" ht="21.75" customHeight="1" x14ac:dyDescent="0.2">
      <c r="A52" s="63" t="s">
        <v>168</v>
      </c>
      <c r="B52" s="63"/>
      <c r="D52" s="37">
        <v>0</v>
      </c>
      <c r="E52" s="38"/>
      <c r="F52" s="37">
        <v>0</v>
      </c>
      <c r="G52" s="38"/>
      <c r="H52" s="37">
        <v>0</v>
      </c>
      <c r="I52" s="38"/>
      <c r="J52" s="37">
        <v>0</v>
      </c>
      <c r="K52" s="38"/>
      <c r="L52" s="50">
        <v>0</v>
      </c>
      <c r="M52" s="38"/>
      <c r="N52" s="37">
        <v>0</v>
      </c>
      <c r="O52" s="38"/>
      <c r="P52" s="37">
        <v>0</v>
      </c>
      <c r="Q52" s="38"/>
      <c r="R52" s="37">
        <v>117958279</v>
      </c>
      <c r="S52" s="38"/>
      <c r="T52" s="37">
        <v>117958279</v>
      </c>
      <c r="U52" s="38"/>
      <c r="V52" s="50">
        <v>0.02</v>
      </c>
    </row>
    <row r="53" spans="1:22" ht="21.75" customHeight="1" x14ac:dyDescent="0.2">
      <c r="A53" s="63" t="s">
        <v>30</v>
      </c>
      <c r="B53" s="63"/>
      <c r="D53" s="37">
        <v>1696727327</v>
      </c>
      <c r="E53" s="38"/>
      <c r="F53" s="37">
        <v>-354984592</v>
      </c>
      <c r="G53" s="38"/>
      <c r="H53" s="37">
        <v>0</v>
      </c>
      <c r="I53" s="38"/>
      <c r="J53" s="37">
        <v>1341742735</v>
      </c>
      <c r="K53" s="38"/>
      <c r="L53" s="50">
        <v>0.39</v>
      </c>
      <c r="M53" s="38"/>
      <c r="N53" s="37">
        <v>1696727327</v>
      </c>
      <c r="O53" s="38"/>
      <c r="P53" s="37">
        <v>2147645743</v>
      </c>
      <c r="Q53" s="38"/>
      <c r="R53" s="37">
        <v>3752355328</v>
      </c>
      <c r="S53" s="38"/>
      <c r="T53" s="37">
        <v>7596728398</v>
      </c>
      <c r="U53" s="38"/>
      <c r="V53" s="50">
        <v>1.1000000000000001</v>
      </c>
    </row>
    <row r="54" spans="1:22" ht="21.75" customHeight="1" x14ac:dyDescent="0.2">
      <c r="A54" s="63" t="s">
        <v>169</v>
      </c>
      <c r="B54" s="63"/>
      <c r="D54" s="37">
        <v>0</v>
      </c>
      <c r="E54" s="38"/>
      <c r="F54" s="37">
        <v>0</v>
      </c>
      <c r="G54" s="38"/>
      <c r="H54" s="37">
        <v>0</v>
      </c>
      <c r="I54" s="38"/>
      <c r="J54" s="37">
        <v>0</v>
      </c>
      <c r="K54" s="38"/>
      <c r="L54" s="50">
        <v>0</v>
      </c>
      <c r="M54" s="38"/>
      <c r="N54" s="37">
        <v>0</v>
      </c>
      <c r="O54" s="38"/>
      <c r="P54" s="37">
        <v>0</v>
      </c>
      <c r="Q54" s="38"/>
      <c r="R54" s="37">
        <v>5933381665</v>
      </c>
      <c r="S54" s="38"/>
      <c r="T54" s="37">
        <v>5933381665</v>
      </c>
      <c r="U54" s="38"/>
      <c r="V54" s="50">
        <v>0.86</v>
      </c>
    </row>
    <row r="55" spans="1:22" ht="21.75" customHeight="1" x14ac:dyDescent="0.2">
      <c r="A55" s="63" t="s">
        <v>170</v>
      </c>
      <c r="B55" s="63"/>
      <c r="D55" s="37">
        <v>0</v>
      </c>
      <c r="E55" s="38"/>
      <c r="F55" s="37">
        <v>0</v>
      </c>
      <c r="G55" s="38"/>
      <c r="H55" s="37">
        <v>0</v>
      </c>
      <c r="I55" s="38"/>
      <c r="J55" s="37">
        <v>0</v>
      </c>
      <c r="K55" s="38"/>
      <c r="L55" s="50">
        <v>0</v>
      </c>
      <c r="M55" s="38"/>
      <c r="N55" s="37">
        <v>0</v>
      </c>
      <c r="O55" s="38"/>
      <c r="P55" s="37">
        <v>0</v>
      </c>
      <c r="Q55" s="38"/>
      <c r="R55" s="37">
        <v>3036346684</v>
      </c>
      <c r="S55" s="38"/>
      <c r="T55" s="37">
        <v>3036346684</v>
      </c>
      <c r="U55" s="38"/>
      <c r="V55" s="50">
        <v>0.44</v>
      </c>
    </row>
    <row r="56" spans="1:22" ht="21.75" customHeight="1" x14ac:dyDescent="0.2">
      <c r="A56" s="63" t="s">
        <v>171</v>
      </c>
      <c r="B56" s="63"/>
      <c r="D56" s="37">
        <v>0</v>
      </c>
      <c r="E56" s="38"/>
      <c r="F56" s="37">
        <v>0</v>
      </c>
      <c r="G56" s="38"/>
      <c r="H56" s="37">
        <v>0</v>
      </c>
      <c r="I56" s="38"/>
      <c r="J56" s="37">
        <v>0</v>
      </c>
      <c r="K56" s="38"/>
      <c r="L56" s="50">
        <v>0</v>
      </c>
      <c r="M56" s="38"/>
      <c r="N56" s="37">
        <v>0</v>
      </c>
      <c r="O56" s="38"/>
      <c r="P56" s="37">
        <v>0</v>
      </c>
      <c r="Q56" s="38"/>
      <c r="R56" s="37">
        <v>13949331714</v>
      </c>
      <c r="S56" s="38"/>
      <c r="T56" s="37">
        <v>13949331714</v>
      </c>
      <c r="U56" s="38"/>
      <c r="V56" s="50">
        <v>2.02</v>
      </c>
    </row>
    <row r="57" spans="1:22" ht="21.75" customHeight="1" x14ac:dyDescent="0.2">
      <c r="A57" s="63" t="s">
        <v>172</v>
      </c>
      <c r="B57" s="63"/>
      <c r="D57" s="37">
        <v>0</v>
      </c>
      <c r="E57" s="38"/>
      <c r="F57" s="37">
        <v>0</v>
      </c>
      <c r="G57" s="38"/>
      <c r="H57" s="37">
        <v>0</v>
      </c>
      <c r="I57" s="38"/>
      <c r="J57" s="37">
        <v>0</v>
      </c>
      <c r="K57" s="38"/>
      <c r="L57" s="50">
        <v>0</v>
      </c>
      <c r="M57" s="38"/>
      <c r="N57" s="37">
        <v>0</v>
      </c>
      <c r="O57" s="38"/>
      <c r="P57" s="37">
        <v>0</v>
      </c>
      <c r="Q57" s="38"/>
      <c r="R57" s="37">
        <v>84222708</v>
      </c>
      <c r="S57" s="38"/>
      <c r="T57" s="37">
        <v>84222708</v>
      </c>
      <c r="U57" s="38"/>
      <c r="V57" s="50">
        <v>0.01</v>
      </c>
    </row>
    <row r="58" spans="1:22" ht="21.75" customHeight="1" x14ac:dyDescent="0.2">
      <c r="A58" s="63" t="s">
        <v>173</v>
      </c>
      <c r="B58" s="63"/>
      <c r="D58" s="37">
        <v>0</v>
      </c>
      <c r="E58" s="38"/>
      <c r="F58" s="37">
        <v>0</v>
      </c>
      <c r="G58" s="38"/>
      <c r="H58" s="37">
        <v>0</v>
      </c>
      <c r="I58" s="38"/>
      <c r="J58" s="37">
        <v>0</v>
      </c>
      <c r="K58" s="38"/>
      <c r="L58" s="50">
        <v>0</v>
      </c>
      <c r="M58" s="38"/>
      <c r="N58" s="37">
        <v>4107078406</v>
      </c>
      <c r="O58" s="38"/>
      <c r="P58" s="37">
        <v>0</v>
      </c>
      <c r="Q58" s="38"/>
      <c r="R58" s="37">
        <v>2984073845</v>
      </c>
      <c r="S58" s="38"/>
      <c r="T58" s="37">
        <v>7091152251</v>
      </c>
      <c r="U58" s="38"/>
      <c r="V58" s="50">
        <v>1.03</v>
      </c>
    </row>
    <row r="59" spans="1:22" ht="21.75" customHeight="1" x14ac:dyDescent="0.2">
      <c r="A59" s="63" t="s">
        <v>174</v>
      </c>
      <c r="B59" s="63"/>
      <c r="D59" s="37">
        <v>0</v>
      </c>
      <c r="E59" s="38"/>
      <c r="F59" s="37">
        <v>0</v>
      </c>
      <c r="G59" s="38"/>
      <c r="H59" s="37">
        <v>0</v>
      </c>
      <c r="I59" s="38"/>
      <c r="J59" s="37">
        <v>0</v>
      </c>
      <c r="K59" s="38"/>
      <c r="L59" s="50">
        <v>0</v>
      </c>
      <c r="M59" s="38"/>
      <c r="N59" s="37">
        <v>0</v>
      </c>
      <c r="O59" s="38"/>
      <c r="P59" s="37">
        <v>0</v>
      </c>
      <c r="Q59" s="38"/>
      <c r="R59" s="37">
        <v>369377172</v>
      </c>
      <c r="S59" s="38"/>
      <c r="T59" s="37">
        <v>369377172</v>
      </c>
      <c r="U59" s="38"/>
      <c r="V59" s="50">
        <v>0.05</v>
      </c>
    </row>
    <row r="60" spans="1:22" ht="21.75" customHeight="1" x14ac:dyDescent="0.2">
      <c r="A60" s="63" t="s">
        <v>175</v>
      </c>
      <c r="B60" s="63"/>
      <c r="D60" s="37">
        <v>0</v>
      </c>
      <c r="E60" s="38"/>
      <c r="F60" s="37">
        <v>0</v>
      </c>
      <c r="G60" s="38"/>
      <c r="H60" s="37">
        <v>0</v>
      </c>
      <c r="I60" s="38"/>
      <c r="J60" s="37">
        <v>0</v>
      </c>
      <c r="K60" s="38"/>
      <c r="L60" s="50">
        <v>0</v>
      </c>
      <c r="M60" s="38"/>
      <c r="N60" s="37">
        <v>0</v>
      </c>
      <c r="O60" s="38"/>
      <c r="P60" s="37">
        <v>0</v>
      </c>
      <c r="Q60" s="38"/>
      <c r="R60" s="37">
        <v>15459213626</v>
      </c>
      <c r="S60" s="38"/>
      <c r="T60" s="37">
        <v>15459213626</v>
      </c>
      <c r="U60" s="38"/>
      <c r="V60" s="50">
        <v>2.2400000000000002</v>
      </c>
    </row>
    <row r="61" spans="1:22" ht="21.75" customHeight="1" x14ac:dyDescent="0.2">
      <c r="A61" s="63" t="s">
        <v>176</v>
      </c>
      <c r="B61" s="63"/>
      <c r="D61" s="37">
        <v>0</v>
      </c>
      <c r="E61" s="38"/>
      <c r="F61" s="37">
        <v>0</v>
      </c>
      <c r="G61" s="38"/>
      <c r="H61" s="37">
        <v>0</v>
      </c>
      <c r="I61" s="38"/>
      <c r="J61" s="37">
        <v>0</v>
      </c>
      <c r="K61" s="38"/>
      <c r="L61" s="50">
        <v>0</v>
      </c>
      <c r="M61" s="38"/>
      <c r="N61" s="37">
        <v>0</v>
      </c>
      <c r="O61" s="38"/>
      <c r="P61" s="37">
        <v>0</v>
      </c>
      <c r="Q61" s="38"/>
      <c r="R61" s="37">
        <v>-5989086</v>
      </c>
      <c r="S61" s="38"/>
      <c r="T61" s="37">
        <v>-5989086</v>
      </c>
      <c r="U61" s="38"/>
      <c r="V61" s="50">
        <v>0</v>
      </c>
    </row>
    <row r="62" spans="1:22" ht="21.75" customHeight="1" x14ac:dyDescent="0.2">
      <c r="A62" s="63" t="s">
        <v>177</v>
      </c>
      <c r="B62" s="63"/>
      <c r="D62" s="37">
        <v>0</v>
      </c>
      <c r="E62" s="38"/>
      <c r="F62" s="37">
        <v>0</v>
      </c>
      <c r="G62" s="38"/>
      <c r="H62" s="37">
        <v>0</v>
      </c>
      <c r="I62" s="38"/>
      <c r="J62" s="37">
        <v>0</v>
      </c>
      <c r="K62" s="38"/>
      <c r="L62" s="50">
        <v>0</v>
      </c>
      <c r="M62" s="38"/>
      <c r="N62" s="37">
        <v>5820000000</v>
      </c>
      <c r="O62" s="38"/>
      <c r="P62" s="37">
        <v>0</v>
      </c>
      <c r="Q62" s="38"/>
      <c r="R62" s="37">
        <v>12716932360</v>
      </c>
      <c r="S62" s="38"/>
      <c r="T62" s="37">
        <v>18536932360</v>
      </c>
      <c r="U62" s="38"/>
      <c r="V62" s="50">
        <v>2.69</v>
      </c>
    </row>
    <row r="63" spans="1:22" ht="21.75" customHeight="1" x14ac:dyDescent="0.2">
      <c r="A63" s="63" t="s">
        <v>178</v>
      </c>
      <c r="B63" s="63"/>
      <c r="D63" s="37">
        <v>0</v>
      </c>
      <c r="E63" s="38"/>
      <c r="F63" s="37">
        <v>0</v>
      </c>
      <c r="G63" s="38"/>
      <c r="H63" s="37">
        <v>0</v>
      </c>
      <c r="I63" s="38"/>
      <c r="J63" s="37">
        <v>0</v>
      </c>
      <c r="K63" s="38"/>
      <c r="L63" s="50">
        <v>0</v>
      </c>
      <c r="M63" s="38"/>
      <c r="N63" s="37">
        <v>0</v>
      </c>
      <c r="O63" s="38"/>
      <c r="P63" s="37">
        <v>0</v>
      </c>
      <c r="Q63" s="38"/>
      <c r="R63" s="37">
        <v>-1289706175</v>
      </c>
      <c r="S63" s="38"/>
      <c r="T63" s="37">
        <v>-1289706175</v>
      </c>
      <c r="U63" s="38"/>
      <c r="V63" s="50">
        <v>-0.19</v>
      </c>
    </row>
    <row r="64" spans="1:22" ht="21.75" customHeight="1" x14ac:dyDescent="0.2">
      <c r="A64" s="63" t="s">
        <v>21</v>
      </c>
      <c r="B64" s="63"/>
      <c r="D64" s="37">
        <v>1890000000</v>
      </c>
      <c r="E64" s="38"/>
      <c r="F64" s="37">
        <v>57303592500</v>
      </c>
      <c r="G64" s="38"/>
      <c r="H64" s="37">
        <v>0</v>
      </c>
      <c r="I64" s="38"/>
      <c r="J64" s="37">
        <v>59193592500</v>
      </c>
      <c r="K64" s="38"/>
      <c r="L64" s="50">
        <v>17.04</v>
      </c>
      <c r="M64" s="38"/>
      <c r="N64" s="37">
        <v>1890000000</v>
      </c>
      <c r="O64" s="38"/>
      <c r="P64" s="37">
        <v>31804502037</v>
      </c>
      <c r="Q64" s="38"/>
      <c r="R64" s="37">
        <v>0</v>
      </c>
      <c r="S64" s="38"/>
      <c r="T64" s="37">
        <v>33694502037</v>
      </c>
      <c r="U64" s="38"/>
      <c r="V64" s="50">
        <v>4.88</v>
      </c>
    </row>
    <row r="65" spans="1:22" ht="21.75" customHeight="1" x14ac:dyDescent="0.2">
      <c r="A65" s="63" t="s">
        <v>28</v>
      </c>
      <c r="B65" s="63"/>
      <c r="D65" s="37">
        <v>2277951807</v>
      </c>
      <c r="E65" s="38"/>
      <c r="F65" s="37">
        <v>1812877289</v>
      </c>
      <c r="G65" s="38"/>
      <c r="H65" s="37">
        <v>0</v>
      </c>
      <c r="I65" s="38"/>
      <c r="J65" s="37">
        <v>4090829096</v>
      </c>
      <c r="K65" s="38"/>
      <c r="L65" s="50">
        <v>1.18</v>
      </c>
      <c r="M65" s="38"/>
      <c r="N65" s="37">
        <v>2277951807</v>
      </c>
      <c r="O65" s="38"/>
      <c r="P65" s="37">
        <v>2988296720</v>
      </c>
      <c r="Q65" s="38"/>
      <c r="R65" s="37">
        <v>0</v>
      </c>
      <c r="S65" s="38"/>
      <c r="T65" s="37">
        <v>5266248527</v>
      </c>
      <c r="U65" s="38"/>
      <c r="V65" s="50">
        <v>0.76</v>
      </c>
    </row>
    <row r="66" spans="1:22" ht="21.75" customHeight="1" x14ac:dyDescent="0.2">
      <c r="A66" s="63" t="s">
        <v>36</v>
      </c>
      <c r="B66" s="63"/>
      <c r="D66" s="37">
        <v>13200000000</v>
      </c>
      <c r="E66" s="38"/>
      <c r="F66" s="37">
        <v>33280735799</v>
      </c>
      <c r="G66" s="38"/>
      <c r="H66" s="37">
        <v>0</v>
      </c>
      <c r="I66" s="38"/>
      <c r="J66" s="37">
        <v>46480735799</v>
      </c>
      <c r="K66" s="38"/>
      <c r="L66" s="50">
        <v>13.38</v>
      </c>
      <c r="M66" s="38"/>
      <c r="N66" s="37">
        <v>13200000000</v>
      </c>
      <c r="O66" s="38"/>
      <c r="P66" s="37">
        <v>38272218756</v>
      </c>
      <c r="Q66" s="38"/>
      <c r="R66" s="37">
        <v>0</v>
      </c>
      <c r="S66" s="38"/>
      <c r="T66" s="37">
        <v>51472218756</v>
      </c>
      <c r="U66" s="38"/>
      <c r="V66" s="50">
        <v>7.46</v>
      </c>
    </row>
    <row r="67" spans="1:22" ht="21.75" customHeight="1" x14ac:dyDescent="0.2">
      <c r="A67" s="63" t="s">
        <v>29</v>
      </c>
      <c r="B67" s="63"/>
      <c r="D67" s="37">
        <v>210976969</v>
      </c>
      <c r="E67" s="38"/>
      <c r="F67" s="37">
        <v>-240317870</v>
      </c>
      <c r="G67" s="38"/>
      <c r="H67" s="37">
        <v>0</v>
      </c>
      <c r="I67" s="38"/>
      <c r="J67" s="37">
        <v>-29340901</v>
      </c>
      <c r="K67" s="38"/>
      <c r="L67" s="50">
        <v>-0.01</v>
      </c>
      <c r="M67" s="38"/>
      <c r="N67" s="37">
        <v>210976969</v>
      </c>
      <c r="O67" s="38"/>
      <c r="P67" s="37">
        <v>-348525414</v>
      </c>
      <c r="Q67" s="38"/>
      <c r="R67" s="37">
        <v>0</v>
      </c>
      <c r="S67" s="38"/>
      <c r="T67" s="37">
        <v>-137548445</v>
      </c>
      <c r="U67" s="38"/>
      <c r="V67" s="50">
        <v>-0.02</v>
      </c>
    </row>
    <row r="68" spans="1:22" ht="21.75" customHeight="1" x14ac:dyDescent="0.2">
      <c r="A68" s="63" t="s">
        <v>48</v>
      </c>
      <c r="B68" s="63"/>
      <c r="D68" s="37">
        <v>0</v>
      </c>
      <c r="E68" s="38"/>
      <c r="F68" s="37">
        <v>562121089</v>
      </c>
      <c r="G68" s="38"/>
      <c r="H68" s="37">
        <v>0</v>
      </c>
      <c r="I68" s="38"/>
      <c r="J68" s="37">
        <v>562121089</v>
      </c>
      <c r="K68" s="38"/>
      <c r="L68" s="50">
        <v>0.16</v>
      </c>
      <c r="M68" s="38"/>
      <c r="N68" s="37">
        <v>0</v>
      </c>
      <c r="O68" s="38"/>
      <c r="P68" s="37">
        <v>562121089</v>
      </c>
      <c r="Q68" s="38"/>
      <c r="R68" s="37">
        <v>0</v>
      </c>
      <c r="S68" s="38"/>
      <c r="T68" s="37">
        <v>562121089</v>
      </c>
      <c r="U68" s="38"/>
      <c r="V68" s="50">
        <v>0.08</v>
      </c>
    </row>
    <row r="69" spans="1:22" ht="21.75" customHeight="1" x14ac:dyDescent="0.2">
      <c r="A69" s="63" t="s">
        <v>56</v>
      </c>
      <c r="B69" s="63"/>
      <c r="D69" s="37">
        <v>0</v>
      </c>
      <c r="E69" s="38"/>
      <c r="F69" s="37">
        <v>2925279668</v>
      </c>
      <c r="G69" s="38"/>
      <c r="H69" s="37">
        <v>0</v>
      </c>
      <c r="I69" s="38"/>
      <c r="J69" s="37">
        <v>2925279668</v>
      </c>
      <c r="K69" s="38"/>
      <c r="L69" s="50">
        <v>0.84</v>
      </c>
      <c r="M69" s="38"/>
      <c r="N69" s="37">
        <v>0</v>
      </c>
      <c r="O69" s="38"/>
      <c r="P69" s="37">
        <v>2925279668</v>
      </c>
      <c r="Q69" s="38"/>
      <c r="R69" s="37">
        <v>0</v>
      </c>
      <c r="S69" s="38"/>
      <c r="T69" s="37">
        <v>2925279668</v>
      </c>
      <c r="U69" s="38"/>
      <c r="V69" s="50">
        <v>0.42</v>
      </c>
    </row>
    <row r="70" spans="1:22" ht="21.75" customHeight="1" x14ac:dyDescent="0.2">
      <c r="A70" s="63" t="s">
        <v>49</v>
      </c>
      <c r="B70" s="63"/>
      <c r="D70" s="37">
        <v>0</v>
      </c>
      <c r="E70" s="38"/>
      <c r="F70" s="37">
        <v>4094537852</v>
      </c>
      <c r="G70" s="38"/>
      <c r="H70" s="37">
        <v>0</v>
      </c>
      <c r="I70" s="38"/>
      <c r="J70" s="37">
        <v>4094537852</v>
      </c>
      <c r="K70" s="38"/>
      <c r="L70" s="50">
        <v>1.18</v>
      </c>
      <c r="M70" s="38"/>
      <c r="N70" s="37">
        <v>0</v>
      </c>
      <c r="O70" s="38"/>
      <c r="P70" s="37">
        <v>4094537852</v>
      </c>
      <c r="Q70" s="38"/>
      <c r="R70" s="37">
        <v>0</v>
      </c>
      <c r="S70" s="38"/>
      <c r="T70" s="37">
        <v>4094537852</v>
      </c>
      <c r="U70" s="38"/>
      <c r="V70" s="50">
        <v>0.59</v>
      </c>
    </row>
    <row r="71" spans="1:22" ht="21.75" customHeight="1" x14ac:dyDescent="0.2">
      <c r="A71" s="63" t="s">
        <v>58</v>
      </c>
      <c r="B71" s="63"/>
      <c r="D71" s="37">
        <v>0</v>
      </c>
      <c r="E71" s="38"/>
      <c r="F71" s="37">
        <v>6871178394</v>
      </c>
      <c r="G71" s="38"/>
      <c r="H71" s="37">
        <v>0</v>
      </c>
      <c r="I71" s="38"/>
      <c r="J71" s="37">
        <v>6871178394</v>
      </c>
      <c r="K71" s="38"/>
      <c r="L71" s="50">
        <v>1.98</v>
      </c>
      <c r="M71" s="38"/>
      <c r="N71" s="37">
        <v>0</v>
      </c>
      <c r="O71" s="38"/>
      <c r="P71" s="37">
        <v>6871178394</v>
      </c>
      <c r="Q71" s="38"/>
      <c r="R71" s="37">
        <v>0</v>
      </c>
      <c r="S71" s="38"/>
      <c r="T71" s="37">
        <v>6871178394</v>
      </c>
      <c r="U71" s="38"/>
      <c r="V71" s="50">
        <v>1</v>
      </c>
    </row>
    <row r="72" spans="1:22" ht="21.75" customHeight="1" x14ac:dyDescent="0.2">
      <c r="A72" s="63" t="s">
        <v>25</v>
      </c>
      <c r="B72" s="63"/>
      <c r="D72" s="37">
        <v>0</v>
      </c>
      <c r="E72" s="38"/>
      <c r="F72" s="37">
        <v>0</v>
      </c>
      <c r="G72" s="38"/>
      <c r="H72" s="37">
        <v>0</v>
      </c>
      <c r="I72" s="38"/>
      <c r="J72" s="37">
        <v>0</v>
      </c>
      <c r="K72" s="38"/>
      <c r="L72" s="50">
        <v>0</v>
      </c>
      <c r="M72" s="38"/>
      <c r="N72" s="37">
        <v>0</v>
      </c>
      <c r="O72" s="38"/>
      <c r="P72" s="37">
        <v>0</v>
      </c>
      <c r="Q72" s="38"/>
      <c r="R72" s="37">
        <v>0</v>
      </c>
      <c r="S72" s="38"/>
      <c r="T72" s="37">
        <v>0</v>
      </c>
      <c r="U72" s="38"/>
      <c r="V72" s="50">
        <v>0</v>
      </c>
    </row>
    <row r="73" spans="1:22" ht="21.75" customHeight="1" x14ac:dyDescent="0.2">
      <c r="A73" s="63" t="s">
        <v>41</v>
      </c>
      <c r="B73" s="63"/>
      <c r="D73" s="37">
        <v>0</v>
      </c>
      <c r="E73" s="38"/>
      <c r="F73" s="37">
        <v>809198716</v>
      </c>
      <c r="G73" s="38"/>
      <c r="H73" s="37">
        <v>0</v>
      </c>
      <c r="I73" s="38"/>
      <c r="J73" s="37">
        <v>809198716</v>
      </c>
      <c r="K73" s="38"/>
      <c r="L73" s="50">
        <v>0.23</v>
      </c>
      <c r="M73" s="38"/>
      <c r="N73" s="37">
        <v>0</v>
      </c>
      <c r="O73" s="38"/>
      <c r="P73" s="37">
        <v>1518597615</v>
      </c>
      <c r="Q73" s="38"/>
      <c r="R73" s="37">
        <v>0</v>
      </c>
      <c r="S73" s="38"/>
      <c r="T73" s="37">
        <v>1518597615</v>
      </c>
      <c r="U73" s="38"/>
      <c r="V73" s="50">
        <v>0.22</v>
      </c>
    </row>
    <row r="74" spans="1:22" ht="21.75" customHeight="1" x14ac:dyDescent="0.2">
      <c r="A74" s="63" t="s">
        <v>33</v>
      </c>
      <c r="B74" s="63"/>
      <c r="D74" s="37">
        <v>0</v>
      </c>
      <c r="E74" s="38"/>
      <c r="F74" s="37">
        <v>70967150400</v>
      </c>
      <c r="G74" s="38"/>
      <c r="H74" s="37">
        <v>0</v>
      </c>
      <c r="I74" s="38"/>
      <c r="J74" s="37">
        <v>70967150400</v>
      </c>
      <c r="K74" s="38"/>
      <c r="L74" s="50">
        <v>20.43</v>
      </c>
      <c r="M74" s="38"/>
      <c r="N74" s="37">
        <v>0</v>
      </c>
      <c r="O74" s="38"/>
      <c r="P74" s="37">
        <v>72154550003</v>
      </c>
      <c r="Q74" s="38"/>
      <c r="R74" s="37">
        <v>0</v>
      </c>
      <c r="S74" s="38"/>
      <c r="T74" s="37">
        <v>72154550003</v>
      </c>
      <c r="U74" s="38"/>
      <c r="V74" s="50">
        <v>10.46</v>
      </c>
    </row>
    <row r="75" spans="1:22" ht="21.75" customHeight="1" x14ac:dyDescent="0.2">
      <c r="A75" s="63" t="s">
        <v>61</v>
      </c>
      <c r="B75" s="63"/>
      <c r="D75" s="37">
        <v>0</v>
      </c>
      <c r="E75" s="38"/>
      <c r="F75" s="37">
        <v>807239184</v>
      </c>
      <c r="G75" s="38"/>
      <c r="H75" s="37">
        <v>0</v>
      </c>
      <c r="I75" s="38"/>
      <c r="J75" s="37">
        <v>807239184</v>
      </c>
      <c r="K75" s="38"/>
      <c r="L75" s="50">
        <v>0.23</v>
      </c>
      <c r="M75" s="38"/>
      <c r="N75" s="37">
        <v>0</v>
      </c>
      <c r="O75" s="38"/>
      <c r="P75" s="37">
        <v>807239184</v>
      </c>
      <c r="Q75" s="38"/>
      <c r="R75" s="37">
        <v>0</v>
      </c>
      <c r="S75" s="38"/>
      <c r="T75" s="37">
        <v>807239184</v>
      </c>
      <c r="U75" s="38"/>
      <c r="V75" s="50">
        <v>0.12</v>
      </c>
    </row>
    <row r="76" spans="1:22" ht="21.75" customHeight="1" x14ac:dyDescent="0.2">
      <c r="A76" s="63" t="s">
        <v>42</v>
      </c>
      <c r="B76" s="63"/>
      <c r="D76" s="37">
        <v>0</v>
      </c>
      <c r="E76" s="38"/>
      <c r="F76" s="37">
        <v>0</v>
      </c>
      <c r="G76" s="38"/>
      <c r="H76" s="37">
        <v>0</v>
      </c>
      <c r="I76" s="38"/>
      <c r="J76" s="37">
        <v>0</v>
      </c>
      <c r="K76" s="38"/>
      <c r="L76" s="50">
        <v>0</v>
      </c>
      <c r="M76" s="38"/>
      <c r="N76" s="37">
        <v>0</v>
      </c>
      <c r="O76" s="38"/>
      <c r="P76" s="37">
        <v>-11070756390</v>
      </c>
      <c r="Q76" s="38"/>
      <c r="R76" s="37">
        <v>0</v>
      </c>
      <c r="S76" s="38"/>
      <c r="T76" s="37">
        <v>-11070756390</v>
      </c>
      <c r="U76" s="38"/>
      <c r="V76" s="50">
        <v>-1.6</v>
      </c>
    </row>
    <row r="77" spans="1:22" ht="21.75" customHeight="1" x14ac:dyDescent="0.2">
      <c r="A77" s="63" t="s">
        <v>52</v>
      </c>
      <c r="B77" s="63"/>
      <c r="D77" s="37">
        <v>0</v>
      </c>
      <c r="E77" s="38"/>
      <c r="F77" s="37">
        <v>13509597919</v>
      </c>
      <c r="G77" s="38"/>
      <c r="H77" s="37">
        <v>0</v>
      </c>
      <c r="I77" s="38"/>
      <c r="J77" s="37">
        <v>13509597919</v>
      </c>
      <c r="K77" s="38"/>
      <c r="L77" s="50">
        <v>3.89</v>
      </c>
      <c r="M77" s="38"/>
      <c r="N77" s="37">
        <v>0</v>
      </c>
      <c r="O77" s="38"/>
      <c r="P77" s="37">
        <v>13509597919</v>
      </c>
      <c r="Q77" s="38"/>
      <c r="R77" s="37">
        <v>0</v>
      </c>
      <c r="S77" s="38"/>
      <c r="T77" s="37">
        <v>13509597919</v>
      </c>
      <c r="U77" s="38"/>
      <c r="V77" s="50">
        <v>1.96</v>
      </c>
    </row>
    <row r="78" spans="1:22" ht="21.75" customHeight="1" x14ac:dyDescent="0.2">
      <c r="A78" s="63" t="s">
        <v>47</v>
      </c>
      <c r="B78" s="63"/>
      <c r="D78" s="37">
        <v>0</v>
      </c>
      <c r="E78" s="38"/>
      <c r="F78" s="37">
        <v>54056428</v>
      </c>
      <c r="G78" s="38"/>
      <c r="H78" s="37">
        <v>0</v>
      </c>
      <c r="I78" s="38"/>
      <c r="J78" s="37">
        <v>54056428</v>
      </c>
      <c r="K78" s="38"/>
      <c r="L78" s="50">
        <v>0.02</v>
      </c>
      <c r="M78" s="38"/>
      <c r="N78" s="37">
        <v>0</v>
      </c>
      <c r="O78" s="38"/>
      <c r="P78" s="37">
        <v>54056428</v>
      </c>
      <c r="Q78" s="38"/>
      <c r="R78" s="37">
        <v>0</v>
      </c>
      <c r="S78" s="38"/>
      <c r="T78" s="37">
        <v>54056428</v>
      </c>
      <c r="U78" s="38"/>
      <c r="V78" s="50">
        <v>0.01</v>
      </c>
    </row>
    <row r="79" spans="1:22" ht="21.75" customHeight="1" x14ac:dyDescent="0.2">
      <c r="A79" s="63" t="s">
        <v>53</v>
      </c>
      <c r="B79" s="63"/>
      <c r="D79" s="37">
        <v>0</v>
      </c>
      <c r="E79" s="38"/>
      <c r="F79" s="37">
        <v>165180021</v>
      </c>
      <c r="G79" s="38"/>
      <c r="H79" s="37">
        <v>0</v>
      </c>
      <c r="I79" s="38"/>
      <c r="J79" s="37">
        <v>165180021</v>
      </c>
      <c r="K79" s="38"/>
      <c r="L79" s="50">
        <v>0.05</v>
      </c>
      <c r="M79" s="38"/>
      <c r="N79" s="37">
        <v>0</v>
      </c>
      <c r="O79" s="38"/>
      <c r="P79" s="37">
        <v>165180021</v>
      </c>
      <c r="Q79" s="38"/>
      <c r="R79" s="37">
        <v>0</v>
      </c>
      <c r="S79" s="38"/>
      <c r="T79" s="37">
        <v>165180021</v>
      </c>
      <c r="U79" s="38"/>
      <c r="V79" s="50">
        <v>0.02</v>
      </c>
    </row>
    <row r="80" spans="1:22" ht="21.75" customHeight="1" x14ac:dyDescent="0.2">
      <c r="A80" s="70" t="s">
        <v>46</v>
      </c>
      <c r="B80" s="70"/>
      <c r="D80" s="48">
        <v>0</v>
      </c>
      <c r="E80" s="38"/>
      <c r="F80" s="48">
        <v>1076095311</v>
      </c>
      <c r="G80" s="38"/>
      <c r="H80" s="48">
        <v>0</v>
      </c>
      <c r="I80" s="38"/>
      <c r="J80" s="48">
        <v>1076095311</v>
      </c>
      <c r="K80" s="38"/>
      <c r="L80" s="51">
        <v>0.31</v>
      </c>
      <c r="M80" s="38"/>
      <c r="N80" s="48">
        <v>0</v>
      </c>
      <c r="O80" s="38"/>
      <c r="P80" s="37">
        <v>1076095311</v>
      </c>
      <c r="Q80" s="38"/>
      <c r="R80" s="48">
        <v>0</v>
      </c>
      <c r="S80" s="38"/>
      <c r="T80" s="48">
        <v>1076095311</v>
      </c>
      <c r="U80" s="38"/>
      <c r="V80" s="51">
        <v>0.16</v>
      </c>
    </row>
    <row r="81" spans="1:22" s="39" customFormat="1" ht="21.75" thickBot="1" x14ac:dyDescent="0.25">
      <c r="A81" s="69" t="s">
        <v>63</v>
      </c>
      <c r="B81" s="69"/>
      <c r="D81" s="40">
        <f>SUM(D9:D80)</f>
        <v>47978090541</v>
      </c>
      <c r="E81" s="56"/>
      <c r="F81" s="40">
        <f>SUM(F9:F80)</f>
        <v>265229779328</v>
      </c>
      <c r="G81" s="56"/>
      <c r="H81" s="40">
        <f>SUM(H9:H80)</f>
        <v>105573422976</v>
      </c>
      <c r="I81" s="56"/>
      <c r="J81" s="40">
        <f>SUM(J9:J80)</f>
        <v>418781292845</v>
      </c>
      <c r="K81" s="56"/>
      <c r="L81" s="45">
        <f>SUM(L9:L80)</f>
        <v>120.58000000000001</v>
      </c>
      <c r="M81" s="56"/>
      <c r="N81" s="40">
        <f>SUM(N9:N80)</f>
        <v>66900262345</v>
      </c>
      <c r="O81" s="56"/>
      <c r="P81" s="40">
        <f>SUM(P9:P80)</f>
        <v>244023985770</v>
      </c>
      <c r="Q81" s="56"/>
      <c r="R81" s="40">
        <f>SUM(R9:R80)</f>
        <v>357690466873</v>
      </c>
      <c r="S81" s="56"/>
      <c r="T81" s="40">
        <v>654874484443</v>
      </c>
      <c r="U81" s="56"/>
      <c r="V81" s="45">
        <f>SUM(V9:V80)</f>
        <v>96.929999999999993</v>
      </c>
    </row>
    <row r="82" spans="1:22" ht="13.5" thickTop="1" x14ac:dyDescent="0.2"/>
  </sheetData>
  <mergeCells count="82">
    <mergeCell ref="A81:B81"/>
    <mergeCell ref="A76:B76"/>
    <mergeCell ref="A77:B77"/>
    <mergeCell ref="A78:B78"/>
    <mergeCell ref="A79:B79"/>
    <mergeCell ref="A80:B80"/>
    <mergeCell ref="A71:B71"/>
    <mergeCell ref="A72:B72"/>
    <mergeCell ref="A73:B73"/>
    <mergeCell ref="A74:B74"/>
    <mergeCell ref="A75:B75"/>
    <mergeCell ref="A66:B66"/>
    <mergeCell ref="A67:B67"/>
    <mergeCell ref="A68:B68"/>
    <mergeCell ref="A69:B69"/>
    <mergeCell ref="A70:B70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2:B52"/>
    <mergeCell ref="A53:B53"/>
    <mergeCell ref="A54:B54"/>
    <mergeCell ref="A55:B55"/>
    <mergeCell ref="A47:B47"/>
    <mergeCell ref="A48:B48"/>
    <mergeCell ref="A49:B49"/>
    <mergeCell ref="A50:B50"/>
    <mergeCell ref="A51:B51"/>
    <mergeCell ref="A43:B43"/>
    <mergeCell ref="A44:B44"/>
    <mergeCell ref="A45:B45"/>
    <mergeCell ref="A46:B46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9:B29"/>
    <mergeCell ref="A30:B30"/>
    <mergeCell ref="A31:B31"/>
    <mergeCell ref="A32:B32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3"/>
  <sheetViews>
    <sheetView rightToLeft="1" view="pageBreakPreview" zoomScaleNormal="100" zoomScaleSheetLayoutView="100" workbookViewId="0">
      <selection sqref="A1:V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5.425781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5" width="1.28515625" customWidth="1"/>
    <col min="16" max="16" width="16.28515625" bestFit="1" customWidth="1"/>
    <col min="17" max="17" width="1" customWidth="1"/>
    <col min="18" max="18" width="18" bestFit="1" customWidth="1"/>
    <col min="19" max="19" width="1.28515625" customWidth="1"/>
    <col min="20" max="20" width="17.7109375" bestFit="1" customWidth="1"/>
    <col min="21" max="21" width="1.140625" customWidth="1"/>
    <col min="22" max="22" width="18.7109375" bestFit="1" customWidth="1"/>
  </cols>
  <sheetData>
    <row r="1" spans="1:22" ht="25.5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25.5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1"/>
    </row>
    <row r="3" spans="1:22" ht="25.5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1"/>
    </row>
    <row r="5" spans="1:22" ht="24" x14ac:dyDescent="0.2">
      <c r="A5" s="2" t="s">
        <v>179</v>
      </c>
      <c r="B5" s="65" t="s">
        <v>302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2"/>
    </row>
    <row r="6" spans="1:22" ht="21" x14ac:dyDescent="0.2">
      <c r="D6" s="71" t="s">
        <v>141</v>
      </c>
      <c r="E6" s="71"/>
      <c r="F6" s="71"/>
      <c r="G6" s="71"/>
      <c r="H6" s="71"/>
      <c r="I6" s="71"/>
      <c r="J6" s="71"/>
      <c r="K6" s="71"/>
      <c r="L6" s="71"/>
      <c r="N6" s="73" t="s">
        <v>142</v>
      </c>
      <c r="O6" s="73"/>
      <c r="P6" s="73"/>
      <c r="Q6" s="73"/>
      <c r="R6" s="73"/>
      <c r="S6" s="73"/>
      <c r="T6" s="73"/>
      <c r="U6" s="73"/>
      <c r="V6" s="73"/>
    </row>
    <row r="7" spans="1:22" ht="21" x14ac:dyDescent="0.2">
      <c r="D7" s="4"/>
      <c r="E7" s="4"/>
      <c r="F7" s="4"/>
      <c r="G7" s="4"/>
      <c r="H7" s="4"/>
      <c r="I7" s="4"/>
      <c r="J7" s="75" t="s">
        <v>63</v>
      </c>
      <c r="K7" s="75"/>
      <c r="L7" s="75"/>
      <c r="N7" s="71"/>
      <c r="O7" s="71"/>
      <c r="P7" s="71"/>
      <c r="Q7" s="23"/>
      <c r="R7" s="35"/>
      <c r="S7" s="23"/>
      <c r="T7" s="74" t="s">
        <v>63</v>
      </c>
      <c r="U7" s="74"/>
      <c r="V7" s="74"/>
    </row>
    <row r="8" spans="1:22" ht="21" x14ac:dyDescent="0.2">
      <c r="A8" s="71" t="s">
        <v>143</v>
      </c>
      <c r="B8" s="71"/>
      <c r="D8" s="21" t="s">
        <v>144</v>
      </c>
      <c r="F8" s="21" t="s">
        <v>145</v>
      </c>
      <c r="H8" s="21" t="s">
        <v>146</v>
      </c>
      <c r="J8" s="24" t="s">
        <v>120</v>
      </c>
      <c r="K8" s="4"/>
      <c r="L8" s="24" t="s">
        <v>128</v>
      </c>
      <c r="N8" s="21" t="s">
        <v>144</v>
      </c>
      <c r="P8" s="35" t="s">
        <v>145</v>
      </c>
      <c r="Q8" s="23"/>
      <c r="R8" s="36" t="s">
        <v>146</v>
      </c>
      <c r="T8" s="24" t="s">
        <v>120</v>
      </c>
      <c r="U8" s="25"/>
      <c r="V8" s="24" t="s">
        <v>128</v>
      </c>
    </row>
    <row r="9" spans="1:22" ht="21.75" customHeight="1" x14ac:dyDescent="0.2">
      <c r="A9" s="63" t="s">
        <v>39</v>
      </c>
      <c r="B9" s="63"/>
      <c r="D9" s="37">
        <v>0</v>
      </c>
      <c r="E9" s="38"/>
      <c r="F9" s="37">
        <v>826707130</v>
      </c>
      <c r="G9" s="38"/>
      <c r="H9" s="37">
        <v>0</v>
      </c>
      <c r="I9" s="38"/>
      <c r="J9" s="37">
        <v>826707130</v>
      </c>
      <c r="K9" s="38"/>
      <c r="L9" s="37">
        <v>0.24</v>
      </c>
      <c r="M9" s="38"/>
      <c r="N9" s="37">
        <v>0</v>
      </c>
      <c r="O9" s="38"/>
      <c r="P9" s="37">
        <v>-1730442232</v>
      </c>
      <c r="Q9" s="38"/>
      <c r="R9" s="37">
        <v>-12058745590</v>
      </c>
      <c r="S9" s="38"/>
      <c r="T9" s="37">
        <v>-13789187822</v>
      </c>
      <c r="U9" s="38"/>
      <c r="V9" s="37">
        <v>-2</v>
      </c>
    </row>
    <row r="10" spans="1:22" ht="21.75" customHeight="1" x14ac:dyDescent="0.2">
      <c r="A10" s="63" t="s">
        <v>40</v>
      </c>
      <c r="B10" s="63"/>
      <c r="D10" s="37">
        <v>0</v>
      </c>
      <c r="E10" s="38"/>
      <c r="F10" s="37">
        <v>279857</v>
      </c>
      <c r="G10" s="38"/>
      <c r="H10" s="37">
        <v>0</v>
      </c>
      <c r="I10" s="38"/>
      <c r="J10" s="37">
        <v>279857</v>
      </c>
      <c r="K10" s="38"/>
      <c r="L10" s="37">
        <v>0</v>
      </c>
      <c r="M10" s="38"/>
      <c r="N10" s="37">
        <v>0</v>
      </c>
      <c r="O10" s="38"/>
      <c r="P10" s="37">
        <v>-2512452</v>
      </c>
      <c r="Q10" s="38"/>
      <c r="R10" s="37">
        <v>50469879</v>
      </c>
      <c r="S10" s="38"/>
      <c r="T10" s="37">
        <v>47957427</v>
      </c>
      <c r="U10" s="38"/>
      <c r="V10" s="37">
        <v>0.01</v>
      </c>
    </row>
    <row r="11" spans="1:22" ht="21.75" customHeight="1" x14ac:dyDescent="0.2">
      <c r="A11" s="63" t="s">
        <v>153</v>
      </c>
      <c r="B11" s="63"/>
      <c r="D11" s="37">
        <v>0</v>
      </c>
      <c r="E11" s="38"/>
      <c r="F11" s="37">
        <v>0</v>
      </c>
      <c r="G11" s="38"/>
      <c r="H11" s="37">
        <v>0</v>
      </c>
      <c r="I11" s="38"/>
      <c r="J11" s="37">
        <v>0</v>
      </c>
      <c r="K11" s="38"/>
      <c r="L11" s="37">
        <v>0</v>
      </c>
      <c r="M11" s="38"/>
      <c r="N11" s="37">
        <v>0</v>
      </c>
      <c r="O11" s="38"/>
      <c r="P11" s="37">
        <v>0</v>
      </c>
      <c r="Q11" s="38"/>
      <c r="R11" s="37">
        <v>999850</v>
      </c>
      <c r="S11" s="38"/>
      <c r="T11" s="37">
        <v>999850</v>
      </c>
      <c r="U11" s="38"/>
      <c r="V11" s="37">
        <v>0</v>
      </c>
    </row>
    <row r="12" spans="1:22" s="39" customFormat="1" ht="21.75" thickBot="1" x14ac:dyDescent="0.25">
      <c r="A12" s="69" t="s">
        <v>63</v>
      </c>
      <c r="B12" s="69"/>
      <c r="D12" s="40">
        <f>SUM(D9:D9)</f>
        <v>0</v>
      </c>
      <c r="E12" s="41"/>
      <c r="F12" s="40">
        <f>SUM(F9:F11)</f>
        <v>826986987</v>
      </c>
      <c r="G12" s="41"/>
      <c r="H12" s="40">
        <f>SUM(H9:H11)</f>
        <v>0</v>
      </c>
      <c r="I12" s="41"/>
      <c r="J12" s="42">
        <f>SUM(J9:J11)</f>
        <v>826986987</v>
      </c>
      <c r="K12" s="43"/>
      <c r="L12" s="42">
        <f>SUM(L9:L11)</f>
        <v>0.24</v>
      </c>
      <c r="M12" s="41"/>
      <c r="N12" s="40">
        <f>SUM(N9:N9)</f>
        <v>0</v>
      </c>
      <c r="O12" s="41"/>
      <c r="P12" s="40">
        <f>SUM(P9:P11)</f>
        <v>-1732954684</v>
      </c>
      <c r="Q12" s="41"/>
      <c r="R12" s="44">
        <f>SUM(R9:R11)</f>
        <v>-12007275861</v>
      </c>
      <c r="S12" s="41"/>
      <c r="T12" s="40">
        <f>SUM(T9:T11)</f>
        <v>-13740230545</v>
      </c>
      <c r="U12" s="41"/>
      <c r="V12" s="45">
        <f>SUM(V9:V11)</f>
        <v>-1.99</v>
      </c>
    </row>
    <row r="13" spans="1:22" ht="13.5" thickTop="1" x14ac:dyDescent="0.2"/>
  </sheetData>
  <mergeCells count="14">
    <mergeCell ref="A9:B9"/>
    <mergeCell ref="A10:B10"/>
    <mergeCell ref="A11:B11"/>
    <mergeCell ref="A12:B12"/>
    <mergeCell ref="J7:L7"/>
    <mergeCell ref="A1:V1"/>
    <mergeCell ref="D6:L6"/>
    <mergeCell ref="N6:V6"/>
    <mergeCell ref="T7:V7"/>
    <mergeCell ref="A8:B8"/>
    <mergeCell ref="A2:T2"/>
    <mergeCell ref="A3:T3"/>
    <mergeCell ref="B5:T5"/>
    <mergeCell ref="N7:P7"/>
  </mergeCells>
  <pageMargins left="0.39" right="0.39" top="0.39" bottom="0.39" header="0" footer="0"/>
  <pageSetup paperSize="9" scale="7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2"/>
  <sheetViews>
    <sheetView rightToLeft="1" tabSelected="1" view="pageBreakPreview" zoomScaleNormal="100" zoomScaleSheetLayoutView="100" workbookViewId="0">
      <selection sqref="A1:R1"/>
    </sheetView>
  </sheetViews>
  <sheetFormatPr defaultRowHeight="12.75" x14ac:dyDescent="0.2"/>
  <cols>
    <col min="1" max="1" width="6.7109375" customWidth="1"/>
    <col min="2" max="2" width="22.28515625" customWidth="1"/>
    <col min="3" max="3" width="1.28515625" customWidth="1"/>
    <col min="4" max="4" width="15.140625" bestFit="1" customWidth="1"/>
    <col min="5" max="5" width="1.28515625" customWidth="1"/>
    <col min="6" max="6" width="16.28515625" bestFit="1" customWidth="1"/>
    <col min="7" max="7" width="1.28515625" customWidth="1"/>
    <col min="8" max="8" width="14" bestFit="1" customWidth="1"/>
    <col min="9" max="9" width="1.28515625" customWidth="1"/>
    <col min="10" max="10" width="14.85546875" bestFit="1" customWidth="1"/>
    <col min="11" max="11" width="1.28515625" customWidth="1"/>
    <col min="12" max="12" width="15.42578125" bestFit="1" customWidth="1"/>
    <col min="13" max="13" width="1.28515625" customWidth="1"/>
    <col min="14" max="14" width="16.28515625" bestFit="1" customWidth="1"/>
    <col min="15" max="15" width="1.28515625" customWidth="1"/>
    <col min="16" max="16" width="15.85546875" bestFit="1" customWidth="1"/>
    <col min="17" max="17" width="1.28515625" customWidth="1"/>
    <col min="18" max="18" width="16.85546875" bestFit="1" customWidth="1"/>
    <col min="19" max="19" width="0.28515625" customWidth="1"/>
  </cols>
  <sheetData>
    <row r="1" spans="1:1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5" customHeight="1" x14ac:dyDescent="0.2"/>
    <row r="5" spans="1:18" ht="14.45" customHeight="1" x14ac:dyDescent="0.2">
      <c r="A5" s="2" t="s">
        <v>180</v>
      </c>
      <c r="B5" s="65" t="s">
        <v>181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ht="14.45" customHeight="1" x14ac:dyDescent="0.2">
      <c r="D6" s="66" t="s">
        <v>141</v>
      </c>
      <c r="E6" s="66"/>
      <c r="F6" s="66"/>
      <c r="G6" s="66"/>
      <c r="H6" s="66"/>
      <c r="I6" s="66"/>
      <c r="J6" s="66"/>
      <c r="L6" s="66" t="s">
        <v>142</v>
      </c>
      <c r="M6" s="66"/>
      <c r="N6" s="66"/>
      <c r="O6" s="66"/>
      <c r="P6" s="66"/>
      <c r="Q6" s="66"/>
      <c r="R6" s="66"/>
    </row>
    <row r="7" spans="1:18" ht="14.45" customHeight="1" x14ac:dyDescent="0.2"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</row>
    <row r="8" spans="1:18" ht="14.45" customHeight="1" x14ac:dyDescent="0.2">
      <c r="A8" s="66" t="s">
        <v>182</v>
      </c>
      <c r="B8" s="66"/>
      <c r="D8" s="3" t="s">
        <v>183</v>
      </c>
      <c r="F8" s="3" t="s">
        <v>145</v>
      </c>
      <c r="H8" s="3" t="s">
        <v>146</v>
      </c>
      <c r="J8" s="3" t="s">
        <v>63</v>
      </c>
      <c r="L8" s="3" t="s">
        <v>183</v>
      </c>
      <c r="N8" s="3" t="s">
        <v>145</v>
      </c>
      <c r="P8" s="3" t="s">
        <v>146</v>
      </c>
      <c r="R8" s="3" t="s">
        <v>63</v>
      </c>
    </row>
    <row r="9" spans="1:18" ht="21.75" customHeight="1" x14ac:dyDescent="0.2">
      <c r="A9" s="68" t="s">
        <v>103</v>
      </c>
      <c r="B9" s="68"/>
      <c r="D9" s="7">
        <v>1389847679</v>
      </c>
      <c r="F9" s="7">
        <v>0</v>
      </c>
      <c r="H9" s="7">
        <v>258639626</v>
      </c>
      <c r="J9" s="7">
        <v>1648487305</v>
      </c>
      <c r="L9" s="7">
        <v>1389847679</v>
      </c>
      <c r="N9" s="7">
        <v>0</v>
      </c>
      <c r="P9" s="7">
        <v>258639626</v>
      </c>
      <c r="R9" s="7">
        <v>1648487305</v>
      </c>
    </row>
    <row r="10" spans="1:18" ht="21.75" customHeight="1" x14ac:dyDescent="0.2">
      <c r="A10" s="63" t="s">
        <v>184</v>
      </c>
      <c r="B10" s="63"/>
      <c r="D10" s="10">
        <v>0</v>
      </c>
      <c r="F10" s="10">
        <v>0</v>
      </c>
      <c r="H10" s="10">
        <v>0</v>
      </c>
      <c r="J10" s="10">
        <v>0</v>
      </c>
      <c r="L10" s="10">
        <v>3777335510</v>
      </c>
      <c r="N10" s="10">
        <v>0</v>
      </c>
      <c r="P10" s="10">
        <v>775007700</v>
      </c>
      <c r="R10" s="10">
        <v>4552343210</v>
      </c>
    </row>
    <row r="11" spans="1:18" ht="21.75" customHeight="1" x14ac:dyDescent="0.2">
      <c r="A11" s="63" t="s">
        <v>185</v>
      </c>
      <c r="B11" s="63"/>
      <c r="D11" s="10">
        <v>0</v>
      </c>
      <c r="F11" s="10">
        <v>0</v>
      </c>
      <c r="H11" s="10">
        <v>0</v>
      </c>
      <c r="J11" s="10">
        <v>0</v>
      </c>
      <c r="L11" s="10">
        <v>86758201</v>
      </c>
      <c r="N11" s="10">
        <v>0</v>
      </c>
      <c r="P11" s="10">
        <v>9233751</v>
      </c>
      <c r="R11" s="10">
        <v>95991952</v>
      </c>
    </row>
    <row r="12" spans="1:18" ht="21.75" customHeight="1" x14ac:dyDescent="0.2">
      <c r="A12" s="63" t="s">
        <v>186</v>
      </c>
      <c r="B12" s="63"/>
      <c r="D12" s="10">
        <v>0</v>
      </c>
      <c r="F12" s="10">
        <v>0</v>
      </c>
      <c r="H12" s="10">
        <v>0</v>
      </c>
      <c r="J12" s="10">
        <v>0</v>
      </c>
      <c r="L12" s="10">
        <v>1427654112</v>
      </c>
      <c r="N12" s="10">
        <v>0</v>
      </c>
      <c r="P12" s="10">
        <v>394892625</v>
      </c>
      <c r="R12" s="10">
        <v>1822546737</v>
      </c>
    </row>
    <row r="13" spans="1:18" ht="21.75" customHeight="1" x14ac:dyDescent="0.2">
      <c r="A13" s="63" t="s">
        <v>303</v>
      </c>
      <c r="B13" s="63"/>
      <c r="D13" s="10">
        <v>277260310</v>
      </c>
      <c r="F13" s="10"/>
      <c r="H13" s="10"/>
      <c r="J13" s="10">
        <f>D13</f>
        <v>277260310</v>
      </c>
      <c r="L13" s="10">
        <v>0</v>
      </c>
      <c r="N13" s="10"/>
      <c r="P13" s="10"/>
      <c r="R13" s="10">
        <f>L13</f>
        <v>0</v>
      </c>
    </row>
    <row r="14" spans="1:18" ht="21.75" customHeight="1" x14ac:dyDescent="0.2">
      <c r="A14" s="63" t="s">
        <v>304</v>
      </c>
      <c r="B14" s="63"/>
      <c r="D14" s="10">
        <v>184552641</v>
      </c>
      <c r="F14" s="10"/>
      <c r="H14" s="10"/>
      <c r="J14" s="10">
        <f t="shared" ref="J14:J21" si="0">D14</f>
        <v>184552641</v>
      </c>
      <c r="L14" s="10">
        <v>351245349</v>
      </c>
      <c r="N14" s="10"/>
      <c r="P14" s="10"/>
      <c r="R14" s="10">
        <f t="shared" ref="R14:R21" si="1">L14</f>
        <v>351245349</v>
      </c>
    </row>
    <row r="15" spans="1:18" ht="21.75" customHeight="1" x14ac:dyDescent="0.2">
      <c r="A15" s="63" t="s">
        <v>305</v>
      </c>
      <c r="B15" s="63"/>
      <c r="D15" s="10">
        <v>934246566</v>
      </c>
      <c r="F15" s="10"/>
      <c r="H15" s="10"/>
      <c r="J15" s="10">
        <f t="shared" si="0"/>
        <v>934246566</v>
      </c>
      <c r="L15" s="10">
        <v>1808219133</v>
      </c>
      <c r="N15" s="10"/>
      <c r="P15" s="10"/>
      <c r="R15" s="10">
        <f t="shared" si="1"/>
        <v>1808219133</v>
      </c>
    </row>
    <row r="16" spans="1:18" ht="21.75" customHeight="1" x14ac:dyDescent="0.2">
      <c r="A16" s="63" t="s">
        <v>306</v>
      </c>
      <c r="B16" s="63"/>
      <c r="D16" s="10">
        <v>179614000</v>
      </c>
      <c r="F16" s="10"/>
      <c r="H16" s="10"/>
      <c r="J16" s="10">
        <f t="shared" si="0"/>
        <v>179614000</v>
      </c>
      <c r="L16" s="10">
        <v>121622022</v>
      </c>
      <c r="N16" s="10"/>
      <c r="P16" s="10"/>
      <c r="R16" s="10">
        <f t="shared" si="1"/>
        <v>121622022</v>
      </c>
    </row>
    <row r="17" spans="1:18" ht="21.75" customHeight="1" x14ac:dyDescent="0.2">
      <c r="A17" s="63" t="s">
        <v>307</v>
      </c>
      <c r="B17" s="63"/>
      <c r="D17" s="10">
        <v>764336000</v>
      </c>
      <c r="F17" s="10"/>
      <c r="H17" s="10"/>
      <c r="J17" s="10">
        <f t="shared" si="0"/>
        <v>764336000</v>
      </c>
      <c r="L17" s="10">
        <v>1282112000</v>
      </c>
      <c r="N17" s="10"/>
      <c r="P17" s="10"/>
      <c r="R17" s="10">
        <f t="shared" si="1"/>
        <v>1282112000</v>
      </c>
    </row>
    <row r="18" spans="1:18" ht="21.75" customHeight="1" x14ac:dyDescent="0.2">
      <c r="A18" s="63" t="s">
        <v>318</v>
      </c>
      <c r="B18" s="63"/>
      <c r="D18" s="10">
        <v>1232600000</v>
      </c>
      <c r="F18" s="10"/>
      <c r="H18" s="10"/>
      <c r="J18" s="10">
        <f t="shared" si="0"/>
        <v>1232600000</v>
      </c>
      <c r="L18" s="10">
        <v>1232600000</v>
      </c>
      <c r="N18" s="10"/>
      <c r="P18" s="10"/>
      <c r="R18" s="10">
        <f t="shared" si="1"/>
        <v>1232600000</v>
      </c>
    </row>
    <row r="19" spans="1:18" ht="21.75" customHeight="1" x14ac:dyDescent="0.2">
      <c r="A19" s="63" t="s">
        <v>319</v>
      </c>
      <c r="B19" s="63"/>
      <c r="D19" s="10">
        <v>415800000</v>
      </c>
      <c r="F19" s="10"/>
      <c r="H19" s="10"/>
      <c r="J19" s="10">
        <f t="shared" si="0"/>
        <v>415800000</v>
      </c>
      <c r="L19" s="10">
        <v>415800000</v>
      </c>
      <c r="N19" s="10"/>
      <c r="P19" s="10"/>
      <c r="R19" s="10">
        <f t="shared" si="1"/>
        <v>415800000</v>
      </c>
    </row>
    <row r="20" spans="1:18" ht="21.75" customHeight="1" x14ac:dyDescent="0.2">
      <c r="A20" s="63" t="s">
        <v>320</v>
      </c>
      <c r="B20" s="63"/>
      <c r="D20" s="10">
        <v>201600000</v>
      </c>
      <c r="F20" s="10"/>
      <c r="H20" s="10"/>
      <c r="J20" s="10">
        <f t="shared" si="0"/>
        <v>201600000</v>
      </c>
      <c r="L20" s="10">
        <v>201600000</v>
      </c>
      <c r="N20" s="10"/>
      <c r="P20" s="10"/>
      <c r="R20" s="10">
        <f t="shared" si="1"/>
        <v>201600000</v>
      </c>
    </row>
    <row r="21" spans="1:18" ht="21.75" customHeight="1" x14ac:dyDescent="0.2">
      <c r="A21" s="63" t="s">
        <v>321</v>
      </c>
      <c r="B21" s="63"/>
      <c r="D21" s="10">
        <v>172200000</v>
      </c>
      <c r="F21" s="10"/>
      <c r="H21" s="10"/>
      <c r="J21" s="10">
        <f t="shared" si="0"/>
        <v>172200000</v>
      </c>
      <c r="L21" s="10">
        <v>172200000</v>
      </c>
      <c r="N21" s="10"/>
      <c r="P21" s="10"/>
      <c r="R21" s="10">
        <f t="shared" si="1"/>
        <v>172200000</v>
      </c>
    </row>
    <row r="22" spans="1:18" s="39" customFormat="1" ht="21.75" customHeight="1" x14ac:dyDescent="0.2">
      <c r="A22" s="69" t="s">
        <v>63</v>
      </c>
      <c r="B22" s="69"/>
      <c r="D22" s="54">
        <f>SUM(D9:D21)</f>
        <v>5752057196</v>
      </c>
      <c r="F22" s="54">
        <v>0</v>
      </c>
      <c r="H22" s="54">
        <f>SUM(H9:H21)</f>
        <v>258639626</v>
      </c>
      <c r="J22" s="54">
        <f>SUM(J9:J21)</f>
        <v>6010696822</v>
      </c>
      <c r="L22" s="54">
        <f>SUM(L9:L21)</f>
        <v>12266994006</v>
      </c>
      <c r="N22" s="54">
        <v>0</v>
      </c>
      <c r="P22" s="54">
        <f>SUM(P9:P21)</f>
        <v>1437773702</v>
      </c>
      <c r="R22" s="54">
        <f>SUM(R9:R21)</f>
        <v>13704767708</v>
      </c>
    </row>
  </sheetData>
  <mergeCells count="21">
    <mergeCell ref="A22:B2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6" fitToHeight="0" orientation="landscape" r:id="rId1"/>
  <ignoredErrors>
    <ignoredError sqref="P22 H22" emptyCellReferenc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Normal="100" zoomScaleSheetLayoutView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5" customHeight="1" x14ac:dyDescent="0.2"/>
    <row r="5" spans="1:10" ht="14.45" customHeight="1" x14ac:dyDescent="0.2">
      <c r="A5" s="2" t="s">
        <v>187</v>
      </c>
      <c r="B5" s="65" t="s">
        <v>188</v>
      </c>
      <c r="C5" s="65"/>
      <c r="D5" s="65"/>
      <c r="E5" s="65"/>
      <c r="F5" s="65"/>
      <c r="G5" s="65"/>
      <c r="H5" s="65"/>
      <c r="I5" s="65"/>
      <c r="J5" s="65"/>
    </row>
    <row r="6" spans="1:10" ht="14.45" customHeight="1" x14ac:dyDescent="0.2">
      <c r="D6" s="66" t="s">
        <v>141</v>
      </c>
      <c r="E6" s="66"/>
      <c r="F6" s="66"/>
      <c r="H6" s="66" t="s">
        <v>142</v>
      </c>
      <c r="I6" s="66"/>
      <c r="J6" s="66"/>
    </row>
    <row r="7" spans="1:10" ht="36.4" customHeight="1" x14ac:dyDescent="0.2">
      <c r="A7" s="66" t="s">
        <v>189</v>
      </c>
      <c r="B7" s="66"/>
      <c r="D7" s="19" t="s">
        <v>190</v>
      </c>
      <c r="E7" s="4"/>
      <c r="F7" s="19" t="s">
        <v>191</v>
      </c>
      <c r="H7" s="19" t="s">
        <v>190</v>
      </c>
      <c r="I7" s="4"/>
      <c r="J7" s="19" t="s">
        <v>191</v>
      </c>
    </row>
    <row r="8" spans="1:10" ht="21.75" customHeight="1" x14ac:dyDescent="0.2">
      <c r="A8" s="76" t="s">
        <v>297</v>
      </c>
      <c r="B8" s="76"/>
      <c r="D8" s="10">
        <v>50796</v>
      </c>
      <c r="F8" s="11"/>
      <c r="H8" s="10">
        <v>201645</v>
      </c>
      <c r="J8" s="11"/>
    </row>
    <row r="9" spans="1:10" ht="21.75" customHeight="1" x14ac:dyDescent="0.2">
      <c r="A9" s="63" t="s">
        <v>298</v>
      </c>
      <c r="B9" s="63"/>
      <c r="D9" s="10">
        <v>12253</v>
      </c>
      <c r="F9" s="11"/>
      <c r="H9" s="10">
        <v>45787</v>
      </c>
      <c r="J9" s="11"/>
    </row>
    <row r="10" spans="1:10" ht="21.75" customHeight="1" x14ac:dyDescent="0.2">
      <c r="A10" s="63" t="s">
        <v>299</v>
      </c>
      <c r="B10" s="63"/>
      <c r="D10" s="10">
        <v>1575870</v>
      </c>
      <c r="F10" s="11"/>
      <c r="H10" s="10">
        <v>22164198</v>
      </c>
      <c r="J10" s="11"/>
    </row>
    <row r="11" spans="1:10" ht="21.75" customHeight="1" x14ac:dyDescent="0.2">
      <c r="A11" s="63" t="s">
        <v>300</v>
      </c>
      <c r="B11" s="63"/>
      <c r="D11" s="10">
        <v>11662</v>
      </c>
      <c r="F11" s="11"/>
      <c r="H11" s="10">
        <v>68189</v>
      </c>
      <c r="J11" s="11"/>
    </row>
    <row r="12" spans="1:10" s="39" customFormat="1" ht="21.75" customHeight="1" x14ac:dyDescent="0.2">
      <c r="A12" s="69" t="s">
        <v>63</v>
      </c>
      <c r="B12" s="69"/>
      <c r="D12" s="54">
        <f>SUM(D8:D11)</f>
        <v>1650581</v>
      </c>
      <c r="F12" s="54"/>
      <c r="H12" s="54">
        <f>SUM(H8:H11)</f>
        <v>22479819</v>
      </c>
      <c r="J12" s="54"/>
    </row>
  </sheetData>
  <mergeCells count="12">
    <mergeCell ref="A12:B12"/>
    <mergeCell ref="A8:B8"/>
    <mergeCell ref="A7:B7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64" t="s">
        <v>0</v>
      </c>
      <c r="B1" s="64"/>
      <c r="C1" s="64"/>
      <c r="D1" s="64"/>
      <c r="E1" s="64"/>
      <c r="F1" s="64"/>
    </row>
    <row r="2" spans="1:6" ht="21.75" customHeight="1" x14ac:dyDescent="0.2">
      <c r="A2" s="64" t="s">
        <v>123</v>
      </c>
      <c r="B2" s="64"/>
      <c r="C2" s="64"/>
      <c r="D2" s="64"/>
      <c r="E2" s="64"/>
      <c r="F2" s="64"/>
    </row>
    <row r="3" spans="1:6" ht="21.75" customHeight="1" x14ac:dyDescent="0.2">
      <c r="A3" s="64" t="s">
        <v>2</v>
      </c>
      <c r="B3" s="64"/>
      <c r="C3" s="64"/>
      <c r="D3" s="64"/>
      <c r="E3" s="64"/>
      <c r="F3" s="64"/>
    </row>
    <row r="4" spans="1:6" ht="14.45" customHeight="1" x14ac:dyDescent="0.2"/>
    <row r="5" spans="1:6" ht="29.1" customHeight="1" x14ac:dyDescent="0.2">
      <c r="A5" s="2" t="s">
        <v>192</v>
      </c>
      <c r="B5" s="65" t="s">
        <v>137</v>
      </c>
      <c r="C5" s="65"/>
      <c r="D5" s="65"/>
      <c r="E5" s="65"/>
      <c r="F5" s="65"/>
    </row>
    <row r="6" spans="1:6" ht="14.45" customHeight="1" x14ac:dyDescent="0.2">
      <c r="D6" s="3" t="s">
        <v>141</v>
      </c>
      <c r="F6" s="3" t="s">
        <v>9</v>
      </c>
    </row>
    <row r="7" spans="1:6" ht="14.45" customHeight="1" x14ac:dyDescent="0.2">
      <c r="A7" s="66" t="s">
        <v>137</v>
      </c>
      <c r="B7" s="66"/>
      <c r="D7" s="5" t="s">
        <v>120</v>
      </c>
      <c r="F7" s="5" t="s">
        <v>120</v>
      </c>
    </row>
    <row r="8" spans="1:6" ht="21.75" customHeight="1" x14ac:dyDescent="0.2">
      <c r="A8" s="68" t="s">
        <v>137</v>
      </c>
      <c r="B8" s="68"/>
      <c r="D8" s="7">
        <v>1632124</v>
      </c>
      <c r="F8" s="7">
        <v>433880833</v>
      </c>
    </row>
    <row r="9" spans="1:6" ht="21.75" customHeight="1" x14ac:dyDescent="0.2">
      <c r="A9" s="63" t="s">
        <v>193</v>
      </c>
      <c r="B9" s="63"/>
      <c r="D9" s="10">
        <v>0</v>
      </c>
      <c r="F9" s="10">
        <v>0</v>
      </c>
    </row>
    <row r="10" spans="1:6" ht="21.75" customHeight="1" x14ac:dyDescent="0.2">
      <c r="A10" s="70" t="s">
        <v>194</v>
      </c>
      <c r="B10" s="70"/>
      <c r="D10" s="14">
        <v>1654377354</v>
      </c>
      <c r="F10" s="14">
        <v>5007809882</v>
      </c>
    </row>
    <row r="11" spans="1:6" s="39" customFormat="1" ht="21.75" customHeight="1" x14ac:dyDescent="0.2">
      <c r="A11" s="69" t="s">
        <v>63</v>
      </c>
      <c r="B11" s="69"/>
      <c r="D11" s="54">
        <f>SUM(D8:D10)</f>
        <v>1656009478</v>
      </c>
      <c r="F11" s="54">
        <f>SUM(F8:F10)</f>
        <v>5441690715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6"/>
  <sheetViews>
    <sheetView rightToLeft="1" view="pageBreakPreview" zoomScale="90" zoomScaleNormal="100" zoomScaleSheetLayoutView="90" workbookViewId="0">
      <selection sqref="A1:S1"/>
    </sheetView>
  </sheetViews>
  <sheetFormatPr defaultRowHeight="12.75" x14ac:dyDescent="0.2"/>
  <cols>
    <col min="1" max="1" width="24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3.425781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19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4.45" customHeight="1" x14ac:dyDescent="0.2"/>
    <row r="5" spans="1:19" ht="14.45" customHeight="1" x14ac:dyDescent="0.2">
      <c r="A5" s="65" t="s">
        <v>144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1:19" ht="14.45" customHeight="1" x14ac:dyDescent="0.2">
      <c r="A6" s="66" t="s">
        <v>64</v>
      </c>
      <c r="C6" s="66" t="s">
        <v>195</v>
      </c>
      <c r="D6" s="66"/>
      <c r="E6" s="66"/>
      <c r="F6" s="66"/>
      <c r="G6" s="66"/>
      <c r="I6" s="66" t="s">
        <v>141</v>
      </c>
      <c r="J6" s="66"/>
      <c r="K6" s="66"/>
      <c r="L6" s="66"/>
      <c r="M6" s="66"/>
      <c r="O6" s="66" t="s">
        <v>142</v>
      </c>
      <c r="P6" s="66"/>
      <c r="Q6" s="66"/>
      <c r="R6" s="66"/>
      <c r="S6" s="66"/>
    </row>
    <row r="7" spans="1:19" ht="29.1" customHeight="1" x14ac:dyDescent="0.2">
      <c r="A7" s="66"/>
      <c r="C7" s="19" t="s">
        <v>196</v>
      </c>
      <c r="D7" s="4"/>
      <c r="E7" s="19" t="s">
        <v>197</v>
      </c>
      <c r="F7" s="4"/>
      <c r="G7" s="19" t="s">
        <v>198</v>
      </c>
      <c r="I7" s="19" t="s">
        <v>199</v>
      </c>
      <c r="J7" s="4"/>
      <c r="K7" s="19" t="s">
        <v>200</v>
      </c>
      <c r="L7" s="4"/>
      <c r="M7" s="19" t="s">
        <v>201</v>
      </c>
      <c r="O7" s="19" t="s">
        <v>199</v>
      </c>
      <c r="P7" s="4"/>
      <c r="Q7" s="19" t="s">
        <v>200</v>
      </c>
      <c r="R7" s="4"/>
      <c r="S7" s="19" t="s">
        <v>201</v>
      </c>
    </row>
    <row r="8" spans="1:19" ht="21.75" customHeight="1" x14ac:dyDescent="0.2">
      <c r="A8" s="6" t="s">
        <v>173</v>
      </c>
      <c r="C8" s="6" t="s">
        <v>202</v>
      </c>
      <c r="E8" s="7">
        <v>8865604</v>
      </c>
      <c r="G8" s="7">
        <v>475</v>
      </c>
      <c r="I8" s="7">
        <v>0</v>
      </c>
      <c r="K8" s="7">
        <v>0</v>
      </c>
      <c r="M8" s="7">
        <v>0</v>
      </c>
      <c r="O8" s="7">
        <v>4211161900</v>
      </c>
      <c r="Q8" s="7">
        <v>104083494</v>
      </c>
      <c r="S8" s="7">
        <v>4107078406</v>
      </c>
    </row>
    <row r="9" spans="1:19" ht="21.75" customHeight="1" x14ac:dyDescent="0.2">
      <c r="A9" s="9" t="s">
        <v>23</v>
      </c>
      <c r="C9" s="9" t="s">
        <v>203</v>
      </c>
      <c r="E9" s="10">
        <v>24700000</v>
      </c>
      <c r="G9" s="10">
        <v>740</v>
      </c>
      <c r="I9" s="10">
        <v>18278000000</v>
      </c>
      <c r="K9" s="10">
        <v>247000000</v>
      </c>
      <c r="M9" s="10">
        <v>18031000000</v>
      </c>
      <c r="O9" s="10">
        <v>18278000000</v>
      </c>
      <c r="Q9" s="10">
        <v>247000000</v>
      </c>
      <c r="S9" s="10">
        <v>18031000000</v>
      </c>
    </row>
    <row r="10" spans="1:19" ht="21.75" customHeight="1" x14ac:dyDescent="0.2">
      <c r="A10" s="9" t="s">
        <v>55</v>
      </c>
      <c r="C10" s="9" t="s">
        <v>204</v>
      </c>
      <c r="E10" s="10">
        <v>5232770</v>
      </c>
      <c r="G10" s="10">
        <v>200</v>
      </c>
      <c r="I10" s="10">
        <v>0</v>
      </c>
      <c r="K10" s="10">
        <v>0</v>
      </c>
      <c r="M10" s="10">
        <v>0</v>
      </c>
      <c r="O10" s="10">
        <v>1046554000</v>
      </c>
      <c r="Q10" s="10">
        <v>716327</v>
      </c>
      <c r="S10" s="10">
        <v>1045837673</v>
      </c>
    </row>
    <row r="11" spans="1:19" ht="21.75" customHeight="1" x14ac:dyDescent="0.2">
      <c r="A11" s="9" t="s">
        <v>43</v>
      </c>
      <c r="C11" s="9" t="s">
        <v>205</v>
      </c>
      <c r="E11" s="10">
        <v>28380000</v>
      </c>
      <c r="G11" s="10">
        <v>55</v>
      </c>
      <c r="I11" s="10">
        <v>1560900000</v>
      </c>
      <c r="K11" s="10">
        <v>48681022</v>
      </c>
      <c r="M11" s="10">
        <v>1512218978</v>
      </c>
      <c r="O11" s="10">
        <v>1560900000</v>
      </c>
      <c r="Q11" s="10">
        <v>48681022</v>
      </c>
      <c r="S11" s="10">
        <v>1512218978</v>
      </c>
    </row>
    <row r="12" spans="1:19" ht="21.75" customHeight="1" x14ac:dyDescent="0.2">
      <c r="A12" s="9" t="s">
        <v>177</v>
      </c>
      <c r="C12" s="9" t="s">
        <v>206</v>
      </c>
      <c r="E12" s="10">
        <v>600000</v>
      </c>
      <c r="G12" s="10">
        <v>9700</v>
      </c>
      <c r="I12" s="10">
        <v>0</v>
      </c>
      <c r="K12" s="10">
        <v>0</v>
      </c>
      <c r="M12" s="10">
        <v>0</v>
      </c>
      <c r="O12" s="10">
        <v>5820000000</v>
      </c>
      <c r="Q12" s="10">
        <v>0</v>
      </c>
      <c r="S12" s="10">
        <v>5820000000</v>
      </c>
    </row>
    <row r="13" spans="1:19" ht="21.75" customHeight="1" x14ac:dyDescent="0.2">
      <c r="A13" s="9" t="s">
        <v>22</v>
      </c>
      <c r="C13" s="9" t="s">
        <v>207</v>
      </c>
      <c r="E13" s="10">
        <v>145951402</v>
      </c>
      <c r="G13" s="10">
        <v>46</v>
      </c>
      <c r="I13" s="10">
        <v>6713764492</v>
      </c>
      <c r="K13" s="10">
        <v>0</v>
      </c>
      <c r="M13" s="10">
        <v>6713764492</v>
      </c>
      <c r="O13" s="10">
        <v>6713764492</v>
      </c>
      <c r="Q13" s="10">
        <v>0</v>
      </c>
      <c r="S13" s="10">
        <v>6713764492</v>
      </c>
    </row>
    <row r="14" spans="1:19" ht="21.75" customHeight="1" x14ac:dyDescent="0.2">
      <c r="A14" s="9" t="s">
        <v>21</v>
      </c>
      <c r="C14" s="9" t="s">
        <v>207</v>
      </c>
      <c r="E14" s="10">
        <v>210000000</v>
      </c>
      <c r="G14" s="10">
        <v>9</v>
      </c>
      <c r="I14" s="10">
        <v>1890000000</v>
      </c>
      <c r="K14" s="10">
        <v>0</v>
      </c>
      <c r="M14" s="10">
        <v>1890000000</v>
      </c>
      <c r="O14" s="10">
        <v>1890000000</v>
      </c>
      <c r="Q14" s="10">
        <v>0</v>
      </c>
      <c r="S14" s="10">
        <v>1890000000</v>
      </c>
    </row>
    <row r="15" spans="1:19" ht="21.75" customHeight="1" x14ac:dyDescent="0.2">
      <c r="A15" s="9" t="s">
        <v>164</v>
      </c>
      <c r="C15" s="9" t="s">
        <v>208</v>
      </c>
      <c r="E15" s="10">
        <v>1</v>
      </c>
      <c r="G15" s="10">
        <v>1227</v>
      </c>
      <c r="I15" s="10">
        <v>0</v>
      </c>
      <c r="K15" s="10">
        <v>0</v>
      </c>
      <c r="M15" s="10">
        <v>0</v>
      </c>
      <c r="O15" s="10">
        <v>1227</v>
      </c>
      <c r="Q15" s="10">
        <v>57</v>
      </c>
      <c r="S15" s="10">
        <v>1170</v>
      </c>
    </row>
    <row r="16" spans="1:19" ht="21.75" customHeight="1" x14ac:dyDescent="0.2">
      <c r="A16" s="9" t="s">
        <v>32</v>
      </c>
      <c r="C16" s="9" t="s">
        <v>207</v>
      </c>
      <c r="E16" s="10">
        <v>6125000</v>
      </c>
      <c r="G16" s="10">
        <v>150</v>
      </c>
      <c r="I16" s="10">
        <v>918750000</v>
      </c>
      <c r="K16" s="10">
        <v>3135666</v>
      </c>
      <c r="M16" s="10">
        <v>915614334</v>
      </c>
      <c r="O16" s="10">
        <v>918750000</v>
      </c>
      <c r="Q16" s="10">
        <v>3135666</v>
      </c>
      <c r="S16" s="10">
        <v>915614334</v>
      </c>
    </row>
    <row r="17" spans="1:19" ht="21.75" customHeight="1" x14ac:dyDescent="0.2">
      <c r="A17" s="9" t="s">
        <v>159</v>
      </c>
      <c r="C17" s="9" t="s">
        <v>209</v>
      </c>
      <c r="E17" s="10">
        <v>5000000</v>
      </c>
      <c r="G17" s="10">
        <v>580</v>
      </c>
      <c r="I17" s="10">
        <v>0</v>
      </c>
      <c r="K17" s="10">
        <v>0</v>
      </c>
      <c r="M17" s="10">
        <v>0</v>
      </c>
      <c r="O17" s="10">
        <v>2900000000</v>
      </c>
      <c r="Q17" s="10">
        <v>0</v>
      </c>
      <c r="S17" s="10">
        <v>2900000000</v>
      </c>
    </row>
    <row r="18" spans="1:19" ht="21.75" customHeight="1" x14ac:dyDescent="0.2">
      <c r="A18" s="9" t="s">
        <v>28</v>
      </c>
      <c r="C18" s="9" t="s">
        <v>203</v>
      </c>
      <c r="E18" s="10">
        <v>2100000</v>
      </c>
      <c r="G18" s="10">
        <v>1110</v>
      </c>
      <c r="I18" s="10">
        <v>2331000000</v>
      </c>
      <c r="K18" s="10">
        <v>53048193</v>
      </c>
      <c r="M18" s="10">
        <v>2277951807</v>
      </c>
      <c r="O18" s="10">
        <v>2331000000</v>
      </c>
      <c r="Q18" s="10">
        <v>53048193</v>
      </c>
      <c r="S18" s="10">
        <v>2277951807</v>
      </c>
    </row>
    <row r="19" spans="1:19" ht="21.75" customHeight="1" x14ac:dyDescent="0.2">
      <c r="A19" s="9" t="s">
        <v>156</v>
      </c>
      <c r="C19" s="9" t="s">
        <v>210</v>
      </c>
      <c r="E19" s="10">
        <v>200000</v>
      </c>
      <c r="G19" s="10">
        <v>1360</v>
      </c>
      <c r="I19" s="10">
        <v>0</v>
      </c>
      <c r="K19" s="10">
        <v>0</v>
      </c>
      <c r="M19" s="10">
        <v>0</v>
      </c>
      <c r="O19" s="10">
        <v>272000000</v>
      </c>
      <c r="Q19" s="10">
        <v>4579125</v>
      </c>
      <c r="S19" s="10">
        <v>267420875</v>
      </c>
    </row>
    <row r="20" spans="1:19" ht="21.75" customHeight="1" x14ac:dyDescent="0.2">
      <c r="A20" s="9" t="s">
        <v>37</v>
      </c>
      <c r="C20" s="9" t="s">
        <v>211</v>
      </c>
      <c r="E20" s="10">
        <v>16000000</v>
      </c>
      <c r="G20" s="10">
        <v>42</v>
      </c>
      <c r="I20" s="10">
        <v>0</v>
      </c>
      <c r="K20" s="10">
        <v>0</v>
      </c>
      <c r="M20" s="10">
        <v>0</v>
      </c>
      <c r="O20" s="10">
        <v>672000000</v>
      </c>
      <c r="Q20" s="10">
        <v>30745098</v>
      </c>
      <c r="S20" s="10">
        <v>641254902</v>
      </c>
    </row>
    <row r="21" spans="1:19" ht="21.75" customHeight="1" x14ac:dyDescent="0.2">
      <c r="A21" s="9" t="s">
        <v>24</v>
      </c>
      <c r="C21" s="9" t="s">
        <v>212</v>
      </c>
      <c r="E21" s="10">
        <v>10000000</v>
      </c>
      <c r="G21" s="10">
        <v>441</v>
      </c>
      <c r="I21" s="10">
        <v>0</v>
      </c>
      <c r="K21" s="10">
        <v>0</v>
      </c>
      <c r="M21" s="10">
        <v>0</v>
      </c>
      <c r="O21" s="10">
        <v>4410000000</v>
      </c>
      <c r="Q21" s="10">
        <v>269421222</v>
      </c>
      <c r="S21" s="10">
        <v>4140578778</v>
      </c>
    </row>
    <row r="22" spans="1:19" ht="21.75" customHeight="1" x14ac:dyDescent="0.2">
      <c r="A22" s="9" t="s">
        <v>27</v>
      </c>
      <c r="C22" s="9" t="s">
        <v>203</v>
      </c>
      <c r="E22" s="10">
        <v>5263616</v>
      </c>
      <c r="G22" s="10">
        <v>300</v>
      </c>
      <c r="I22" s="10">
        <v>1579084800</v>
      </c>
      <c r="K22" s="10">
        <v>49248166</v>
      </c>
      <c r="M22" s="10">
        <v>1529836634</v>
      </c>
      <c r="O22" s="10">
        <v>1579084800</v>
      </c>
      <c r="Q22" s="10">
        <v>49248166</v>
      </c>
      <c r="S22" s="10">
        <v>1529836634</v>
      </c>
    </row>
    <row r="23" spans="1:19" ht="21.75" customHeight="1" x14ac:dyDescent="0.2">
      <c r="A23" s="9" t="s">
        <v>36</v>
      </c>
      <c r="C23" s="9" t="s">
        <v>207</v>
      </c>
      <c r="E23" s="10">
        <v>600000</v>
      </c>
      <c r="G23" s="10">
        <v>22000</v>
      </c>
      <c r="I23" s="10">
        <v>13200000000</v>
      </c>
      <c r="K23" s="10">
        <v>0</v>
      </c>
      <c r="M23" s="10">
        <v>13200000000</v>
      </c>
      <c r="O23" s="10">
        <v>13200000000</v>
      </c>
      <c r="Q23" s="10">
        <v>0</v>
      </c>
      <c r="S23" s="10">
        <v>13200000000</v>
      </c>
    </row>
    <row r="24" spans="1:19" ht="21.75" customHeight="1" x14ac:dyDescent="0.2">
      <c r="A24" s="9" t="s">
        <v>30</v>
      </c>
      <c r="C24" s="9" t="s">
        <v>207</v>
      </c>
      <c r="E24" s="10">
        <v>1325000</v>
      </c>
      <c r="G24" s="10">
        <v>1470</v>
      </c>
      <c r="I24" s="10">
        <v>1947750000</v>
      </c>
      <c r="K24" s="10">
        <v>251022673</v>
      </c>
      <c r="M24" s="10">
        <v>1696727327</v>
      </c>
      <c r="O24" s="10">
        <v>1947750000</v>
      </c>
      <c r="Q24" s="10">
        <v>251022673</v>
      </c>
      <c r="S24" s="10">
        <v>1696727327</v>
      </c>
    </row>
    <row r="25" spans="1:19" ht="21.75" customHeight="1" x14ac:dyDescent="0.2">
      <c r="A25" s="12" t="s">
        <v>29</v>
      </c>
      <c r="C25" s="12" t="s">
        <v>207</v>
      </c>
      <c r="E25" s="14">
        <v>585000</v>
      </c>
      <c r="G25" s="14">
        <v>414</v>
      </c>
      <c r="I25" s="14">
        <v>242190000</v>
      </c>
      <c r="K25" s="14">
        <v>31213031</v>
      </c>
      <c r="M25" s="14">
        <v>210976969</v>
      </c>
      <c r="O25" s="14">
        <v>242190000</v>
      </c>
      <c r="Q25" s="14">
        <v>31213031</v>
      </c>
      <c r="S25" s="14">
        <v>210976969</v>
      </c>
    </row>
    <row r="26" spans="1:19" s="39" customFormat="1" ht="21.75" customHeight="1" x14ac:dyDescent="0.2">
      <c r="A26" s="15" t="s">
        <v>63</v>
      </c>
      <c r="C26" s="54"/>
      <c r="E26" s="54"/>
      <c r="G26" s="54"/>
      <c r="I26" s="54">
        <f>SUM(I8:I25)</f>
        <v>48661439292</v>
      </c>
      <c r="K26" s="54">
        <f>SUM(K8:K25)</f>
        <v>683348751</v>
      </c>
      <c r="M26" s="54">
        <f>SUM(M8:M25)</f>
        <v>47978090541</v>
      </c>
      <c r="O26" s="54">
        <f>SUM(O8:O25)</f>
        <v>67993156419</v>
      </c>
      <c r="Q26" s="54">
        <f>SUM(Q8:Q25)</f>
        <v>1092894074</v>
      </c>
      <c r="S26" s="54">
        <f>SUM(S8:S25)</f>
        <v>66900262345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1"/>
  <sheetViews>
    <sheetView rightToLeft="1" view="pageBreakPreview" zoomScaleNormal="100" zoomScaleSheetLayoutView="100" workbookViewId="0">
      <selection activeCell="H12" sqref="H12:H20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4.85546875" bestFit="1" customWidth="1"/>
    <col min="11" max="11" width="1.28515625" customWidth="1"/>
    <col min="12" max="12" width="11.85546875" bestFit="1" customWidth="1"/>
    <col min="13" max="13" width="1.28515625" customWidth="1"/>
    <col min="14" max="14" width="14.85546875" bestFit="1" customWidth="1"/>
    <col min="15" max="15" width="1.28515625" customWidth="1"/>
    <col min="16" max="16" width="15.140625" bestFit="1" customWidth="1"/>
    <col min="17" max="17" width="1.28515625" customWidth="1"/>
    <col min="18" max="18" width="11.85546875" bestFit="1" customWidth="1"/>
    <col min="19" max="19" width="1.28515625" customWidth="1"/>
    <col min="20" max="20" width="15.140625" bestFit="1" customWidth="1"/>
    <col min="21" max="21" width="0.28515625" customWidth="1"/>
  </cols>
  <sheetData>
    <row r="1" spans="1:2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ht="14.45" customHeight="1" x14ac:dyDescent="0.2"/>
    <row r="5" spans="1:20" ht="14.45" customHeight="1" x14ac:dyDescent="0.2">
      <c r="A5" s="65" t="s">
        <v>213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0" ht="14.45" customHeight="1" x14ac:dyDescent="0.2">
      <c r="A6" s="66" t="s">
        <v>126</v>
      </c>
      <c r="J6" s="66" t="s">
        <v>141</v>
      </c>
      <c r="K6" s="66"/>
      <c r="L6" s="66"/>
      <c r="M6" s="66"/>
      <c r="N6" s="66"/>
      <c r="P6" s="66" t="s">
        <v>142</v>
      </c>
      <c r="Q6" s="66"/>
      <c r="R6" s="66"/>
      <c r="S6" s="66"/>
      <c r="T6" s="66"/>
    </row>
    <row r="7" spans="1:20" ht="29.1" customHeight="1" x14ac:dyDescent="0.2">
      <c r="A7" s="66"/>
      <c r="C7" s="18" t="s">
        <v>214</v>
      </c>
      <c r="E7" s="77" t="s">
        <v>101</v>
      </c>
      <c r="F7" s="77"/>
      <c r="H7" s="18" t="s">
        <v>215</v>
      </c>
      <c r="J7" s="19" t="s">
        <v>216</v>
      </c>
      <c r="K7" s="4"/>
      <c r="L7" s="19" t="s">
        <v>200</v>
      </c>
      <c r="M7" s="4"/>
      <c r="N7" s="19" t="s">
        <v>217</v>
      </c>
      <c r="P7" s="19" t="s">
        <v>216</v>
      </c>
      <c r="Q7" s="4"/>
      <c r="R7" s="19" t="s">
        <v>200</v>
      </c>
      <c r="S7" s="4"/>
      <c r="T7" s="19" t="s">
        <v>217</v>
      </c>
    </row>
    <row r="8" spans="1:20" ht="21.75" customHeight="1" x14ac:dyDescent="0.2">
      <c r="A8" s="6" t="s">
        <v>184</v>
      </c>
      <c r="C8" s="4"/>
      <c r="E8" s="6" t="s">
        <v>218</v>
      </c>
      <c r="F8" s="4"/>
      <c r="H8" s="8">
        <v>23</v>
      </c>
      <c r="J8" s="7">
        <v>0</v>
      </c>
      <c r="L8" s="7">
        <v>0</v>
      </c>
      <c r="N8" s="7">
        <v>0</v>
      </c>
      <c r="P8" s="7">
        <v>3777335510</v>
      </c>
      <c r="R8" s="7">
        <v>0</v>
      </c>
      <c r="T8" s="7">
        <v>3777335510</v>
      </c>
    </row>
    <row r="9" spans="1:20" ht="21.75" customHeight="1" x14ac:dyDescent="0.2">
      <c r="A9" s="9" t="s">
        <v>103</v>
      </c>
      <c r="E9" s="9" t="s">
        <v>106</v>
      </c>
      <c r="H9" s="11">
        <v>12</v>
      </c>
      <c r="J9" s="10">
        <v>1389847679</v>
      </c>
      <c r="L9" s="10">
        <v>0</v>
      </c>
      <c r="N9" s="10">
        <v>1389847679</v>
      </c>
      <c r="P9" s="10">
        <v>1389847679</v>
      </c>
      <c r="R9" s="10">
        <v>0</v>
      </c>
      <c r="T9" s="10">
        <v>1389847679</v>
      </c>
    </row>
    <row r="10" spans="1:20" ht="21.75" customHeight="1" x14ac:dyDescent="0.2">
      <c r="A10" s="9" t="s">
        <v>186</v>
      </c>
      <c r="E10" s="9" t="s">
        <v>219</v>
      </c>
      <c r="H10" s="11">
        <v>23</v>
      </c>
      <c r="J10" s="10">
        <v>0</v>
      </c>
      <c r="L10" s="10">
        <v>0</v>
      </c>
      <c r="N10" s="10">
        <v>0</v>
      </c>
      <c r="P10" s="10">
        <v>1427654112</v>
      </c>
      <c r="R10" s="10">
        <v>0</v>
      </c>
      <c r="T10" s="10">
        <v>1427654112</v>
      </c>
    </row>
    <row r="11" spans="1:20" ht="21.75" customHeight="1" x14ac:dyDescent="0.2">
      <c r="A11" s="9" t="s">
        <v>185</v>
      </c>
      <c r="E11" s="9" t="s">
        <v>220</v>
      </c>
      <c r="H11" s="11">
        <v>23</v>
      </c>
      <c r="J11" s="10">
        <v>0</v>
      </c>
      <c r="L11" s="10">
        <v>0</v>
      </c>
      <c r="N11" s="10">
        <v>0</v>
      </c>
      <c r="P11" s="10">
        <v>86758201</v>
      </c>
      <c r="R11" s="10">
        <v>0</v>
      </c>
      <c r="T11" s="10">
        <v>86758201</v>
      </c>
    </row>
    <row r="12" spans="1:20" ht="21.75" customHeight="1" x14ac:dyDescent="0.2">
      <c r="A12" s="63" t="s">
        <v>303</v>
      </c>
      <c r="B12" s="63"/>
      <c r="E12" s="57" t="s">
        <v>309</v>
      </c>
      <c r="H12" s="57">
        <v>44</v>
      </c>
      <c r="J12" s="10">
        <f>'درآمد سرمایه گذاری در اوراق به'!J13</f>
        <v>277260310</v>
      </c>
      <c r="L12" s="10"/>
      <c r="N12" s="10">
        <f>J12</f>
        <v>277260310</v>
      </c>
      <c r="P12" s="10">
        <f>'درآمد سرمایه گذاری در اوراق به'!L13</f>
        <v>0</v>
      </c>
      <c r="R12" s="10"/>
      <c r="T12" s="10">
        <f>P12</f>
        <v>0</v>
      </c>
    </row>
    <row r="13" spans="1:20" ht="21.75" customHeight="1" x14ac:dyDescent="0.2">
      <c r="A13" s="63" t="s">
        <v>304</v>
      </c>
      <c r="B13" s="63"/>
      <c r="E13" s="57" t="s">
        <v>311</v>
      </c>
      <c r="H13" s="57">
        <v>43</v>
      </c>
      <c r="J13" s="10">
        <f>'درآمد سرمایه گذاری در اوراق به'!J14</f>
        <v>184552641</v>
      </c>
      <c r="L13" s="10"/>
      <c r="N13" s="10">
        <f t="shared" ref="N13:N20" si="0">J13</f>
        <v>184552641</v>
      </c>
      <c r="P13" s="10">
        <f>'درآمد سرمایه گذاری در اوراق به'!L14</f>
        <v>351245349</v>
      </c>
      <c r="R13" s="10"/>
      <c r="T13" s="10">
        <f t="shared" ref="T13:T20" si="1">P13</f>
        <v>351245349</v>
      </c>
    </row>
    <row r="14" spans="1:20" ht="21.75" customHeight="1" x14ac:dyDescent="0.2">
      <c r="A14" s="63" t="s">
        <v>305</v>
      </c>
      <c r="B14" s="63"/>
      <c r="E14" s="57" t="s">
        <v>312</v>
      </c>
      <c r="H14" s="57">
        <v>44</v>
      </c>
      <c r="J14" s="10">
        <f>'درآمد سرمایه گذاری در اوراق به'!J15</f>
        <v>934246566</v>
      </c>
      <c r="L14" s="10"/>
      <c r="N14" s="10">
        <f t="shared" si="0"/>
        <v>934246566</v>
      </c>
      <c r="P14" s="10">
        <f>'درآمد سرمایه گذاری در اوراق به'!L15</f>
        <v>1808219133</v>
      </c>
      <c r="R14" s="10"/>
      <c r="T14" s="10">
        <f t="shared" si="1"/>
        <v>1808219133</v>
      </c>
    </row>
    <row r="15" spans="1:20" ht="21.75" customHeight="1" x14ac:dyDescent="0.2">
      <c r="A15" s="63" t="s">
        <v>306</v>
      </c>
      <c r="B15" s="63"/>
      <c r="E15" s="58" t="s">
        <v>314</v>
      </c>
      <c r="H15" s="57">
        <v>44</v>
      </c>
      <c r="J15" s="10">
        <f>'درآمد سرمایه گذاری در اوراق به'!J16</f>
        <v>179614000</v>
      </c>
      <c r="L15" s="10"/>
      <c r="N15" s="10">
        <f t="shared" si="0"/>
        <v>179614000</v>
      </c>
      <c r="P15" s="10">
        <f>'درآمد سرمایه گذاری در اوراق به'!L16</f>
        <v>121622022</v>
      </c>
      <c r="R15" s="10"/>
      <c r="T15" s="10">
        <f t="shared" si="1"/>
        <v>121622022</v>
      </c>
    </row>
    <row r="16" spans="1:20" ht="21.75" customHeight="1" x14ac:dyDescent="0.2">
      <c r="A16" s="63" t="s">
        <v>307</v>
      </c>
      <c r="B16" s="63"/>
      <c r="E16" s="58" t="s">
        <v>316</v>
      </c>
      <c r="H16" s="57">
        <v>45</v>
      </c>
      <c r="J16" s="10">
        <f>'درآمد سرمایه گذاری در اوراق به'!J17</f>
        <v>764336000</v>
      </c>
      <c r="L16" s="10"/>
      <c r="N16" s="10">
        <f t="shared" si="0"/>
        <v>764336000</v>
      </c>
      <c r="P16" s="10">
        <f>'درآمد سرمایه گذاری در اوراق به'!L17</f>
        <v>1282112000</v>
      </c>
      <c r="R16" s="10"/>
      <c r="T16" s="10">
        <f t="shared" si="1"/>
        <v>1282112000</v>
      </c>
    </row>
    <row r="17" spans="1:20" ht="21.75" customHeight="1" x14ac:dyDescent="0.2">
      <c r="A17" s="63" t="s">
        <v>318</v>
      </c>
      <c r="B17" s="63"/>
      <c r="E17" s="78" t="s">
        <v>322</v>
      </c>
      <c r="H17" s="57">
        <v>45</v>
      </c>
      <c r="J17" s="10">
        <f>'درآمد سرمایه گذاری در اوراق به'!J18</f>
        <v>1232600000</v>
      </c>
      <c r="L17" s="10"/>
      <c r="N17" s="10">
        <f t="shared" si="0"/>
        <v>1232600000</v>
      </c>
      <c r="P17" s="10">
        <f>'درآمد سرمایه گذاری در اوراق به'!L18</f>
        <v>1232600000</v>
      </c>
      <c r="R17" s="10"/>
      <c r="T17" s="10">
        <f t="shared" si="1"/>
        <v>1232600000</v>
      </c>
    </row>
    <row r="18" spans="1:20" ht="21.75" customHeight="1" x14ac:dyDescent="0.2">
      <c r="A18" s="63" t="s">
        <v>319</v>
      </c>
      <c r="B18" s="63"/>
      <c r="E18" s="78" t="s">
        <v>323</v>
      </c>
      <c r="H18" s="57">
        <v>46</v>
      </c>
      <c r="J18" s="10">
        <f>'درآمد سرمایه گذاری در اوراق به'!J19</f>
        <v>415800000</v>
      </c>
      <c r="L18" s="10"/>
      <c r="N18" s="10">
        <f t="shared" si="0"/>
        <v>415800000</v>
      </c>
      <c r="P18" s="10">
        <f>'درآمد سرمایه گذاری در اوراق به'!L19</f>
        <v>415800000</v>
      </c>
      <c r="R18" s="10"/>
      <c r="T18" s="10">
        <f t="shared" si="1"/>
        <v>415800000</v>
      </c>
    </row>
    <row r="19" spans="1:20" ht="21.75" customHeight="1" x14ac:dyDescent="0.2">
      <c r="A19" s="63" t="s">
        <v>320</v>
      </c>
      <c r="B19" s="63"/>
      <c r="E19" s="78" t="s">
        <v>324</v>
      </c>
      <c r="H19" s="57">
        <v>45</v>
      </c>
      <c r="J19" s="10">
        <f>'درآمد سرمایه گذاری در اوراق به'!J20</f>
        <v>201600000</v>
      </c>
      <c r="L19" s="10"/>
      <c r="N19" s="10">
        <f t="shared" si="0"/>
        <v>201600000</v>
      </c>
      <c r="P19" s="10">
        <f>'درآمد سرمایه گذاری در اوراق به'!L20</f>
        <v>201600000</v>
      </c>
      <c r="R19" s="10"/>
      <c r="T19" s="10">
        <f t="shared" si="1"/>
        <v>201600000</v>
      </c>
    </row>
    <row r="20" spans="1:20" ht="21.75" customHeight="1" x14ac:dyDescent="0.2">
      <c r="A20" s="63" t="s">
        <v>321</v>
      </c>
      <c r="B20" s="63"/>
      <c r="E20" s="78" t="s">
        <v>325</v>
      </c>
      <c r="H20" s="57">
        <v>46</v>
      </c>
      <c r="J20" s="10">
        <f>'درآمد سرمایه گذاری در اوراق به'!J21</f>
        <v>172200000</v>
      </c>
      <c r="L20" s="10"/>
      <c r="N20" s="10">
        <f t="shared" si="0"/>
        <v>172200000</v>
      </c>
      <c r="P20" s="10">
        <f>'درآمد سرمایه گذاری در اوراق به'!L21</f>
        <v>172200000</v>
      </c>
      <c r="R20" s="10"/>
      <c r="T20" s="10">
        <f t="shared" si="1"/>
        <v>172200000</v>
      </c>
    </row>
    <row r="21" spans="1:20" s="39" customFormat="1" ht="21.75" customHeight="1" x14ac:dyDescent="0.2">
      <c r="A21" s="15" t="s">
        <v>63</v>
      </c>
      <c r="C21" s="54"/>
      <c r="E21" s="54"/>
      <c r="H21" s="54"/>
      <c r="J21" s="54">
        <f>SUM(J8:J20)</f>
        <v>5752057196</v>
      </c>
      <c r="L21" s="54">
        <v>0</v>
      </c>
      <c r="N21" s="54">
        <f>SUM(N8:N20)</f>
        <v>5752057196</v>
      </c>
      <c r="P21" s="54">
        <f>SUM(P8:P20)</f>
        <v>12266994006</v>
      </c>
      <c r="R21" s="54">
        <f>SUM(R8:R20)</f>
        <v>0</v>
      </c>
      <c r="T21" s="54">
        <f>SUM(T8:T20)</f>
        <v>12266994006</v>
      </c>
    </row>
  </sheetData>
  <mergeCells count="17">
    <mergeCell ref="A1:T1"/>
    <mergeCell ref="A2:T2"/>
    <mergeCell ref="A3:T3"/>
    <mergeCell ref="A5:T5"/>
    <mergeCell ref="A6:A7"/>
    <mergeCell ref="J6:N6"/>
    <mergeCell ref="P6:T6"/>
    <mergeCell ref="E7:F7"/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9" scale="81" fitToHeight="0" orientation="landscape" r:id="rId1"/>
  <ignoredErrors>
    <ignoredError sqref="R21" emptyCellReferenc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view="pageBreakPreview" zoomScaleNormal="100" zoomScaleSheetLayoutView="100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5" customHeight="1" x14ac:dyDescent="0.2"/>
    <row r="5" spans="1:13" ht="14.45" customHeight="1" x14ac:dyDescent="0.2">
      <c r="A5" s="65" t="s">
        <v>221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ht="14.45" customHeight="1" x14ac:dyDescent="0.2">
      <c r="A6" s="66" t="s">
        <v>126</v>
      </c>
      <c r="C6" s="66" t="s">
        <v>141</v>
      </c>
      <c r="D6" s="66"/>
      <c r="E6" s="66"/>
      <c r="F6" s="66"/>
      <c r="G6" s="66"/>
      <c r="I6" s="66" t="s">
        <v>142</v>
      </c>
      <c r="J6" s="66"/>
      <c r="K6" s="66"/>
      <c r="L6" s="66"/>
      <c r="M6" s="66"/>
    </row>
    <row r="7" spans="1:13" ht="29.1" customHeight="1" x14ac:dyDescent="0.2">
      <c r="A7" s="66"/>
      <c r="C7" s="19" t="s">
        <v>216</v>
      </c>
      <c r="D7" s="4"/>
      <c r="E7" s="19" t="s">
        <v>200</v>
      </c>
      <c r="F7" s="4"/>
      <c r="G7" s="19" t="s">
        <v>217</v>
      </c>
      <c r="I7" s="19" t="s">
        <v>216</v>
      </c>
      <c r="J7" s="4"/>
      <c r="K7" s="19" t="s">
        <v>200</v>
      </c>
      <c r="L7" s="4"/>
      <c r="M7" s="19" t="s">
        <v>217</v>
      </c>
    </row>
    <row r="8" spans="1:13" ht="21.75" customHeight="1" x14ac:dyDescent="0.2">
      <c r="A8" s="9" t="s">
        <v>297</v>
      </c>
      <c r="C8" s="10">
        <v>50796</v>
      </c>
      <c r="E8" s="10">
        <v>0</v>
      </c>
      <c r="G8" s="10">
        <v>50796</v>
      </c>
      <c r="I8" s="10">
        <v>201645</v>
      </c>
      <c r="K8" s="10">
        <v>0</v>
      </c>
      <c r="M8" s="10">
        <v>201645</v>
      </c>
    </row>
    <row r="9" spans="1:13" ht="21.75" customHeight="1" x14ac:dyDescent="0.2">
      <c r="A9" s="9" t="s">
        <v>298</v>
      </c>
      <c r="C9" s="10">
        <v>12253</v>
      </c>
      <c r="E9" s="10">
        <v>0</v>
      </c>
      <c r="G9" s="10">
        <v>12253</v>
      </c>
      <c r="I9" s="10">
        <v>45787</v>
      </c>
      <c r="K9" s="10">
        <v>0</v>
      </c>
      <c r="M9" s="10">
        <v>45787</v>
      </c>
    </row>
    <row r="10" spans="1:13" ht="21.75" customHeight="1" x14ac:dyDescent="0.2">
      <c r="A10" s="9" t="s">
        <v>299</v>
      </c>
      <c r="C10" s="10">
        <v>1575870</v>
      </c>
      <c r="E10" s="10">
        <v>0</v>
      </c>
      <c r="G10" s="10">
        <v>1575870</v>
      </c>
      <c r="I10" s="10">
        <v>22164198</v>
      </c>
      <c r="K10" s="10">
        <v>0</v>
      </c>
      <c r="M10" s="10">
        <v>22164198</v>
      </c>
    </row>
    <row r="11" spans="1:13" ht="21.75" customHeight="1" x14ac:dyDescent="0.2">
      <c r="A11" s="9" t="s">
        <v>300</v>
      </c>
      <c r="C11" s="10">
        <v>11662</v>
      </c>
      <c r="E11" s="10">
        <v>0</v>
      </c>
      <c r="G11" s="10">
        <v>11662</v>
      </c>
      <c r="I11" s="10">
        <v>68189</v>
      </c>
      <c r="K11" s="10">
        <v>0</v>
      </c>
      <c r="M11" s="10">
        <v>68189</v>
      </c>
    </row>
    <row r="12" spans="1:13" s="39" customFormat="1" ht="21.75" customHeight="1" x14ac:dyDescent="0.2">
      <c r="A12" s="15" t="s">
        <v>63</v>
      </c>
      <c r="C12" s="54">
        <f>SUM(C8:C11)</f>
        <v>1650581</v>
      </c>
      <c r="E12" s="54">
        <f>SUM(E8:E11)</f>
        <v>0</v>
      </c>
      <c r="G12" s="54">
        <f>SUM(G8:G11)</f>
        <v>1650581</v>
      </c>
      <c r="I12" s="54">
        <f>SUM(I8:I11)</f>
        <v>22479819</v>
      </c>
      <c r="K12" s="54">
        <f>SUM(K8:K11)</f>
        <v>0</v>
      </c>
      <c r="M12" s="54">
        <f>SUM(M8:M11)</f>
        <v>22479819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70"/>
  <sheetViews>
    <sheetView rightToLeft="1" view="pageBreakPreview" zoomScale="70" zoomScaleNormal="80" zoomScaleSheetLayoutView="70" workbookViewId="0">
      <selection sqref="A1:Q1"/>
    </sheetView>
  </sheetViews>
  <sheetFormatPr defaultRowHeight="12.75" x14ac:dyDescent="0.2"/>
  <cols>
    <col min="1" max="1" width="30.42578125" bestFit="1" customWidth="1"/>
    <col min="2" max="2" width="1.28515625" customWidth="1"/>
    <col min="3" max="3" width="14" bestFit="1" customWidth="1"/>
    <col min="4" max="4" width="1.28515625" customWidth="1"/>
    <col min="5" max="5" width="19.42578125" bestFit="1" customWidth="1"/>
    <col min="6" max="6" width="1.28515625" customWidth="1"/>
    <col min="7" max="7" width="19.7109375" bestFit="1" customWidth="1"/>
    <col min="8" max="8" width="1.28515625" customWidth="1"/>
    <col min="9" max="9" width="23.42578125" bestFit="1" customWidth="1"/>
    <col min="10" max="10" width="1.28515625" customWidth="1"/>
    <col min="11" max="11" width="14" bestFit="1" customWidth="1"/>
    <col min="12" max="12" width="1.28515625" customWidth="1"/>
    <col min="13" max="13" width="19.42578125" bestFit="1" customWidth="1"/>
    <col min="14" max="14" width="1.28515625" customWidth="1"/>
    <col min="15" max="15" width="19.7109375" bestFit="1" customWidth="1"/>
    <col min="16" max="16" width="1.28515625" customWidth="1"/>
    <col min="17" max="17" width="23.42578125" bestFit="1" customWidth="1"/>
  </cols>
  <sheetData>
    <row r="1" spans="1:17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ht="14.45" customHeight="1" x14ac:dyDescent="0.2"/>
    <row r="5" spans="1:17" ht="14.45" customHeight="1" x14ac:dyDescent="0.2">
      <c r="A5" s="65" t="s">
        <v>222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1:17" ht="14.45" customHeight="1" x14ac:dyDescent="0.2">
      <c r="A6" s="66" t="s">
        <v>126</v>
      </c>
      <c r="C6" s="66" t="s">
        <v>141</v>
      </c>
      <c r="D6" s="66"/>
      <c r="E6" s="66"/>
      <c r="F6" s="66"/>
      <c r="G6" s="66"/>
      <c r="H6" s="66"/>
      <c r="I6" s="66"/>
      <c r="K6" s="66" t="s">
        <v>142</v>
      </c>
      <c r="L6" s="66"/>
      <c r="M6" s="66"/>
      <c r="N6" s="66"/>
      <c r="O6" s="66"/>
      <c r="P6" s="66"/>
      <c r="Q6" s="66"/>
    </row>
    <row r="7" spans="1:17" ht="29.1" customHeight="1" x14ac:dyDescent="0.2">
      <c r="A7" s="66"/>
      <c r="C7" s="19" t="s">
        <v>13</v>
      </c>
      <c r="D7" s="4"/>
      <c r="E7" s="19" t="s">
        <v>223</v>
      </c>
      <c r="F7" s="4"/>
      <c r="G7" s="19" t="s">
        <v>224</v>
      </c>
      <c r="H7" s="4"/>
      <c r="I7" s="19" t="s">
        <v>225</v>
      </c>
      <c r="K7" s="19" t="s">
        <v>13</v>
      </c>
      <c r="L7" s="4"/>
      <c r="M7" s="19" t="s">
        <v>223</v>
      </c>
      <c r="N7" s="4"/>
      <c r="O7" s="19" t="s">
        <v>224</v>
      </c>
      <c r="P7" s="4"/>
      <c r="Q7" s="19" t="s">
        <v>225</v>
      </c>
    </row>
    <row r="8" spans="1:17" ht="21.75" customHeight="1" x14ac:dyDescent="0.2">
      <c r="A8" s="6" t="s">
        <v>35</v>
      </c>
      <c r="C8" s="47">
        <v>296052</v>
      </c>
      <c r="D8" s="38"/>
      <c r="E8" s="47">
        <v>1254370230</v>
      </c>
      <c r="F8" s="38"/>
      <c r="G8" s="47">
        <v>1774331669</v>
      </c>
      <c r="H8" s="38"/>
      <c r="I8" s="47">
        <v>-519961439</v>
      </c>
      <c r="J8" s="38"/>
      <c r="K8" s="47">
        <v>4496053</v>
      </c>
      <c r="L8" s="38"/>
      <c r="M8" s="47">
        <v>27296242111</v>
      </c>
      <c r="N8" s="38"/>
      <c r="O8" s="47">
        <v>26946243002</v>
      </c>
      <c r="P8" s="38"/>
      <c r="Q8" s="47">
        <v>349999109</v>
      </c>
    </row>
    <row r="9" spans="1:17" ht="21.75" customHeight="1" x14ac:dyDescent="0.2">
      <c r="A9" s="9" t="s">
        <v>43</v>
      </c>
      <c r="C9" s="37">
        <v>28380000</v>
      </c>
      <c r="D9" s="38"/>
      <c r="E9" s="37">
        <v>64402213159</v>
      </c>
      <c r="F9" s="38"/>
      <c r="G9" s="37">
        <v>73719707380</v>
      </c>
      <c r="H9" s="38"/>
      <c r="I9" s="37">
        <v>-9317494221</v>
      </c>
      <c r="J9" s="38"/>
      <c r="K9" s="37">
        <v>28380000</v>
      </c>
      <c r="L9" s="38"/>
      <c r="M9" s="37">
        <v>64402213159</v>
      </c>
      <c r="N9" s="38"/>
      <c r="O9" s="37">
        <v>73719707380</v>
      </c>
      <c r="P9" s="38"/>
      <c r="Q9" s="37">
        <v>-9317494221</v>
      </c>
    </row>
    <row r="10" spans="1:17" ht="21.75" customHeight="1" x14ac:dyDescent="0.2">
      <c r="A10" s="9" t="s">
        <v>24</v>
      </c>
      <c r="C10" s="37">
        <v>25000000</v>
      </c>
      <c r="D10" s="38"/>
      <c r="E10" s="37">
        <v>162345295672</v>
      </c>
      <c r="F10" s="38"/>
      <c r="G10" s="37">
        <v>107324101705</v>
      </c>
      <c r="H10" s="38"/>
      <c r="I10" s="37">
        <v>55021193967</v>
      </c>
      <c r="J10" s="38"/>
      <c r="K10" s="37">
        <v>25000000</v>
      </c>
      <c r="L10" s="38"/>
      <c r="M10" s="37">
        <v>162345295672</v>
      </c>
      <c r="N10" s="38"/>
      <c r="O10" s="37">
        <v>107324101705</v>
      </c>
      <c r="P10" s="38"/>
      <c r="Q10" s="37">
        <v>55021193967</v>
      </c>
    </row>
    <row r="11" spans="1:17" ht="21.75" customHeight="1" x14ac:dyDescent="0.2">
      <c r="A11" s="9" t="s">
        <v>26</v>
      </c>
      <c r="C11" s="37">
        <v>100000</v>
      </c>
      <c r="D11" s="38"/>
      <c r="E11" s="37">
        <v>1402077517</v>
      </c>
      <c r="F11" s="38"/>
      <c r="G11" s="37">
        <v>1194148969</v>
      </c>
      <c r="H11" s="38"/>
      <c r="I11" s="37">
        <v>207928548</v>
      </c>
      <c r="J11" s="38"/>
      <c r="K11" s="37">
        <v>100000</v>
      </c>
      <c r="L11" s="38"/>
      <c r="M11" s="37">
        <v>1402077517</v>
      </c>
      <c r="N11" s="38"/>
      <c r="O11" s="37">
        <v>1194148969</v>
      </c>
      <c r="P11" s="38"/>
      <c r="Q11" s="37">
        <v>207928548</v>
      </c>
    </row>
    <row r="12" spans="1:17" ht="21.75" customHeight="1" x14ac:dyDescent="0.2">
      <c r="A12" s="9" t="s">
        <v>45</v>
      </c>
      <c r="C12" s="37">
        <v>200000</v>
      </c>
      <c r="D12" s="38"/>
      <c r="E12" s="37">
        <v>1432837887</v>
      </c>
      <c r="F12" s="38"/>
      <c r="G12" s="37">
        <v>1373649672</v>
      </c>
      <c r="H12" s="38"/>
      <c r="I12" s="37">
        <v>59188215</v>
      </c>
      <c r="J12" s="38"/>
      <c r="K12" s="37">
        <v>200000</v>
      </c>
      <c r="L12" s="38"/>
      <c r="M12" s="37">
        <v>1432837887</v>
      </c>
      <c r="N12" s="38"/>
      <c r="O12" s="37">
        <v>1373649672</v>
      </c>
      <c r="P12" s="38"/>
      <c r="Q12" s="37">
        <v>59188215</v>
      </c>
    </row>
    <row r="13" spans="1:17" ht="21.75" customHeight="1" x14ac:dyDescent="0.2">
      <c r="A13" s="9" t="s">
        <v>19</v>
      </c>
      <c r="C13" s="37">
        <v>171082000</v>
      </c>
      <c r="D13" s="38"/>
      <c r="E13" s="37">
        <v>86788389699</v>
      </c>
      <c r="F13" s="38"/>
      <c r="G13" s="37">
        <v>89663066644</v>
      </c>
      <c r="H13" s="38"/>
      <c r="I13" s="37">
        <v>-2874676945</v>
      </c>
      <c r="J13" s="38"/>
      <c r="K13" s="37">
        <v>171082000</v>
      </c>
      <c r="L13" s="38"/>
      <c r="M13" s="37">
        <v>86788389699</v>
      </c>
      <c r="N13" s="38"/>
      <c r="O13" s="37">
        <v>89663066644</v>
      </c>
      <c r="P13" s="38"/>
      <c r="Q13" s="37">
        <v>-2874676945</v>
      </c>
    </row>
    <row r="14" spans="1:17" ht="21.75" customHeight="1" x14ac:dyDescent="0.2">
      <c r="A14" s="9" t="s">
        <v>38</v>
      </c>
      <c r="C14" s="37">
        <v>5639094</v>
      </c>
      <c r="D14" s="38"/>
      <c r="E14" s="37">
        <v>44811055372</v>
      </c>
      <c r="F14" s="38"/>
      <c r="G14" s="37">
        <v>31990080318</v>
      </c>
      <c r="H14" s="38"/>
      <c r="I14" s="37">
        <v>12820975054</v>
      </c>
      <c r="J14" s="38"/>
      <c r="K14" s="37">
        <v>5639094</v>
      </c>
      <c r="L14" s="38"/>
      <c r="M14" s="37">
        <v>44811055372</v>
      </c>
      <c r="N14" s="38"/>
      <c r="O14" s="37">
        <v>31990080318</v>
      </c>
      <c r="P14" s="38"/>
      <c r="Q14" s="37">
        <v>12820975054</v>
      </c>
    </row>
    <row r="15" spans="1:17" ht="21.75" customHeight="1" x14ac:dyDescent="0.2">
      <c r="A15" s="9" t="s">
        <v>31</v>
      </c>
      <c r="C15" s="37">
        <v>647</v>
      </c>
      <c r="D15" s="38"/>
      <c r="E15" s="37">
        <v>4802153</v>
      </c>
      <c r="F15" s="38"/>
      <c r="G15" s="37">
        <v>4108363</v>
      </c>
      <c r="H15" s="38"/>
      <c r="I15" s="37">
        <v>693790</v>
      </c>
      <c r="J15" s="38"/>
      <c r="K15" s="37">
        <v>647</v>
      </c>
      <c r="L15" s="38"/>
      <c r="M15" s="37">
        <v>4802153</v>
      </c>
      <c r="N15" s="38"/>
      <c r="O15" s="37">
        <v>4108363</v>
      </c>
      <c r="P15" s="38"/>
      <c r="Q15" s="37">
        <v>693790</v>
      </c>
    </row>
    <row r="16" spans="1:17" ht="21.75" customHeight="1" x14ac:dyDescent="0.2">
      <c r="A16" s="9" t="s">
        <v>50</v>
      </c>
      <c r="C16" s="37">
        <v>2295595</v>
      </c>
      <c r="D16" s="38"/>
      <c r="E16" s="37">
        <v>43384043089</v>
      </c>
      <c r="F16" s="38"/>
      <c r="G16" s="37">
        <v>39854760231</v>
      </c>
      <c r="H16" s="38"/>
      <c r="I16" s="37">
        <v>3529282858</v>
      </c>
      <c r="J16" s="38"/>
      <c r="K16" s="37">
        <v>6295595</v>
      </c>
      <c r="L16" s="38"/>
      <c r="M16" s="37">
        <v>98534410014</v>
      </c>
      <c r="N16" s="38"/>
      <c r="O16" s="37">
        <v>94469301031</v>
      </c>
      <c r="P16" s="38"/>
      <c r="Q16" s="37">
        <v>4065108983</v>
      </c>
    </row>
    <row r="17" spans="1:17" ht="21.75" customHeight="1" x14ac:dyDescent="0.2">
      <c r="A17" s="9" t="s">
        <v>55</v>
      </c>
      <c r="C17" s="37">
        <v>20000000</v>
      </c>
      <c r="D17" s="38"/>
      <c r="E17" s="37">
        <v>50338074942</v>
      </c>
      <c r="F17" s="38"/>
      <c r="G17" s="37">
        <v>50273572800</v>
      </c>
      <c r="H17" s="38"/>
      <c r="I17" s="37">
        <v>64502142</v>
      </c>
      <c r="J17" s="38"/>
      <c r="K17" s="37">
        <v>25232770</v>
      </c>
      <c r="L17" s="38"/>
      <c r="M17" s="37">
        <v>63941955268</v>
      </c>
      <c r="N17" s="38"/>
      <c r="O17" s="37">
        <v>60865627611</v>
      </c>
      <c r="P17" s="38"/>
      <c r="Q17" s="37">
        <v>3076327657</v>
      </c>
    </row>
    <row r="18" spans="1:17" ht="21.75" customHeight="1" x14ac:dyDescent="0.2">
      <c r="A18" s="9" t="s">
        <v>34</v>
      </c>
      <c r="C18" s="37">
        <v>2300000</v>
      </c>
      <c r="D18" s="38"/>
      <c r="E18" s="37">
        <v>153730524128</v>
      </c>
      <c r="F18" s="38"/>
      <c r="G18" s="37">
        <v>172955840710</v>
      </c>
      <c r="H18" s="38"/>
      <c r="I18" s="37">
        <v>-19225316582</v>
      </c>
      <c r="J18" s="38"/>
      <c r="K18" s="37">
        <v>3500000</v>
      </c>
      <c r="L18" s="38"/>
      <c r="M18" s="37">
        <v>229321683838</v>
      </c>
      <c r="N18" s="38"/>
      <c r="O18" s="37">
        <v>220301883536</v>
      </c>
      <c r="P18" s="38"/>
      <c r="Q18" s="37">
        <v>9019800302</v>
      </c>
    </row>
    <row r="19" spans="1:17" ht="21.75" customHeight="1" x14ac:dyDescent="0.2">
      <c r="A19" s="9" t="s">
        <v>62</v>
      </c>
      <c r="C19" s="37">
        <v>1150000</v>
      </c>
      <c r="D19" s="38"/>
      <c r="E19" s="37">
        <v>221831882357</v>
      </c>
      <c r="F19" s="38"/>
      <c r="G19" s="37">
        <v>170419399859</v>
      </c>
      <c r="H19" s="38"/>
      <c r="I19" s="37">
        <v>51412482498</v>
      </c>
      <c r="J19" s="38"/>
      <c r="K19" s="37">
        <v>1150000</v>
      </c>
      <c r="L19" s="38"/>
      <c r="M19" s="37">
        <v>221831882357</v>
      </c>
      <c r="N19" s="38"/>
      <c r="O19" s="37">
        <v>170419399859</v>
      </c>
      <c r="P19" s="38"/>
      <c r="Q19" s="37">
        <v>51412482498</v>
      </c>
    </row>
    <row r="20" spans="1:17" ht="21.75" customHeight="1" x14ac:dyDescent="0.2">
      <c r="A20" s="9" t="s">
        <v>20</v>
      </c>
      <c r="C20" s="37">
        <v>16232290</v>
      </c>
      <c r="D20" s="38"/>
      <c r="E20" s="37">
        <v>46368140340</v>
      </c>
      <c r="F20" s="38"/>
      <c r="G20" s="37">
        <v>46896224968</v>
      </c>
      <c r="H20" s="38"/>
      <c r="I20" s="37">
        <v>-528084628</v>
      </c>
      <c r="J20" s="38"/>
      <c r="K20" s="37">
        <v>33776290</v>
      </c>
      <c r="L20" s="38"/>
      <c r="M20" s="37">
        <v>95684684076</v>
      </c>
      <c r="N20" s="38"/>
      <c r="O20" s="37">
        <v>80808838304</v>
      </c>
      <c r="P20" s="38"/>
      <c r="Q20" s="37">
        <v>14875845772</v>
      </c>
    </row>
    <row r="21" spans="1:17" ht="21.75" customHeight="1" x14ac:dyDescent="0.2">
      <c r="A21" s="9" t="s">
        <v>27</v>
      </c>
      <c r="C21" s="37">
        <v>5263616</v>
      </c>
      <c r="D21" s="38"/>
      <c r="E21" s="37">
        <v>98315841204</v>
      </c>
      <c r="F21" s="38"/>
      <c r="G21" s="37">
        <v>103597972430</v>
      </c>
      <c r="H21" s="38"/>
      <c r="I21" s="37">
        <v>-5282131226</v>
      </c>
      <c r="J21" s="38"/>
      <c r="K21" s="37">
        <v>5263616</v>
      </c>
      <c r="L21" s="38"/>
      <c r="M21" s="37">
        <v>98315841204</v>
      </c>
      <c r="N21" s="38"/>
      <c r="O21" s="37">
        <v>103597972430</v>
      </c>
      <c r="P21" s="38"/>
      <c r="Q21" s="37">
        <v>-5282131226</v>
      </c>
    </row>
    <row r="22" spans="1:17" ht="21.75" customHeight="1" x14ac:dyDescent="0.2">
      <c r="A22" s="9" t="s">
        <v>60</v>
      </c>
      <c r="C22" s="37">
        <v>23382405</v>
      </c>
      <c r="D22" s="38"/>
      <c r="E22" s="37">
        <v>15440407465</v>
      </c>
      <c r="F22" s="38"/>
      <c r="G22" s="37">
        <v>16253886294</v>
      </c>
      <c r="H22" s="38"/>
      <c r="I22" s="37">
        <v>-813478829</v>
      </c>
      <c r="J22" s="38"/>
      <c r="K22" s="37">
        <v>23382405</v>
      </c>
      <c r="L22" s="38"/>
      <c r="M22" s="37">
        <v>15440407465</v>
      </c>
      <c r="N22" s="38"/>
      <c r="O22" s="37">
        <v>16253886294</v>
      </c>
      <c r="P22" s="38"/>
      <c r="Q22" s="37">
        <v>-813478829</v>
      </c>
    </row>
    <row r="23" spans="1:17" ht="21.75" customHeight="1" x14ac:dyDescent="0.2">
      <c r="A23" s="9" t="s">
        <v>37</v>
      </c>
      <c r="C23" s="37">
        <v>16000000</v>
      </c>
      <c r="D23" s="38"/>
      <c r="E23" s="37">
        <v>66916266619</v>
      </c>
      <c r="F23" s="38"/>
      <c r="G23" s="37">
        <v>45897946845</v>
      </c>
      <c r="H23" s="38"/>
      <c r="I23" s="37">
        <v>21018319774</v>
      </c>
      <c r="J23" s="38"/>
      <c r="K23" s="37">
        <v>16000000</v>
      </c>
      <c r="L23" s="38"/>
      <c r="M23" s="37">
        <v>66916266619</v>
      </c>
      <c r="N23" s="38"/>
      <c r="O23" s="37">
        <v>45897946845</v>
      </c>
      <c r="P23" s="38"/>
      <c r="Q23" s="37">
        <v>21018319774</v>
      </c>
    </row>
    <row r="24" spans="1:17" ht="21.75" customHeight="1" x14ac:dyDescent="0.2">
      <c r="A24" s="9" t="s">
        <v>147</v>
      </c>
      <c r="C24" s="37">
        <v>0</v>
      </c>
      <c r="D24" s="38"/>
      <c r="E24" s="37">
        <v>0</v>
      </c>
      <c r="F24" s="38"/>
      <c r="G24" s="37">
        <v>0</v>
      </c>
      <c r="H24" s="38"/>
      <c r="I24" s="37">
        <v>0</v>
      </c>
      <c r="J24" s="38"/>
      <c r="K24" s="37">
        <v>2000000</v>
      </c>
      <c r="L24" s="38"/>
      <c r="M24" s="37">
        <v>25936989001</v>
      </c>
      <c r="N24" s="38"/>
      <c r="O24" s="37">
        <v>27922477800</v>
      </c>
      <c r="P24" s="38"/>
      <c r="Q24" s="37">
        <v>-1985488799</v>
      </c>
    </row>
    <row r="25" spans="1:17" ht="21.75" customHeight="1" x14ac:dyDescent="0.2">
      <c r="A25" s="9" t="s">
        <v>148</v>
      </c>
      <c r="C25" s="37">
        <v>0</v>
      </c>
      <c r="D25" s="38"/>
      <c r="E25" s="37">
        <v>0</v>
      </c>
      <c r="F25" s="38"/>
      <c r="G25" s="37">
        <v>0</v>
      </c>
      <c r="H25" s="38"/>
      <c r="I25" s="37">
        <v>0</v>
      </c>
      <c r="J25" s="38"/>
      <c r="K25" s="37">
        <v>1600000</v>
      </c>
      <c r="L25" s="38"/>
      <c r="M25" s="37">
        <v>20401071271</v>
      </c>
      <c r="N25" s="38"/>
      <c r="O25" s="37">
        <v>20088975114</v>
      </c>
      <c r="P25" s="38"/>
      <c r="Q25" s="37">
        <v>312096157</v>
      </c>
    </row>
    <row r="26" spans="1:17" ht="21.75" customHeight="1" x14ac:dyDescent="0.2">
      <c r="A26" s="9" t="s">
        <v>54</v>
      </c>
      <c r="C26" s="37">
        <v>0</v>
      </c>
      <c r="D26" s="38"/>
      <c r="E26" s="37">
        <v>0</v>
      </c>
      <c r="F26" s="38"/>
      <c r="G26" s="37">
        <v>0</v>
      </c>
      <c r="H26" s="38"/>
      <c r="I26" s="37">
        <v>0</v>
      </c>
      <c r="J26" s="38"/>
      <c r="K26" s="37">
        <v>1900000</v>
      </c>
      <c r="L26" s="38"/>
      <c r="M26" s="37">
        <v>47777727966</v>
      </c>
      <c r="N26" s="38"/>
      <c r="O26" s="37">
        <v>30184042415</v>
      </c>
      <c r="P26" s="38"/>
      <c r="Q26" s="37">
        <v>17593685551</v>
      </c>
    </row>
    <row r="27" spans="1:17" ht="21.75" customHeight="1" x14ac:dyDescent="0.2">
      <c r="A27" s="9" t="s">
        <v>23</v>
      </c>
      <c r="C27" s="37">
        <v>0</v>
      </c>
      <c r="D27" s="38"/>
      <c r="E27" s="37">
        <v>0</v>
      </c>
      <c r="F27" s="38"/>
      <c r="G27" s="37">
        <v>0</v>
      </c>
      <c r="H27" s="38"/>
      <c r="I27" s="37">
        <v>0</v>
      </c>
      <c r="J27" s="38"/>
      <c r="K27" s="37">
        <v>5000001</v>
      </c>
      <c r="L27" s="38"/>
      <c r="M27" s="37">
        <v>24806750180</v>
      </c>
      <c r="N27" s="38"/>
      <c r="O27" s="37">
        <v>26961046056</v>
      </c>
      <c r="P27" s="38"/>
      <c r="Q27" s="37">
        <v>-2154295876</v>
      </c>
    </row>
    <row r="28" spans="1:17" ht="21.75" customHeight="1" x14ac:dyDescent="0.2">
      <c r="A28" s="9" t="s">
        <v>149</v>
      </c>
      <c r="C28" s="37">
        <v>0</v>
      </c>
      <c r="D28" s="38"/>
      <c r="E28" s="37">
        <v>0</v>
      </c>
      <c r="F28" s="38"/>
      <c r="G28" s="37">
        <v>0</v>
      </c>
      <c r="H28" s="38"/>
      <c r="I28" s="37">
        <v>0</v>
      </c>
      <c r="J28" s="38"/>
      <c r="K28" s="37">
        <v>5099672</v>
      </c>
      <c r="L28" s="38"/>
      <c r="M28" s="37">
        <v>66916688092</v>
      </c>
      <c r="N28" s="38"/>
      <c r="O28" s="37">
        <v>70345265022</v>
      </c>
      <c r="P28" s="38"/>
      <c r="Q28" s="37">
        <v>-3428576930</v>
      </c>
    </row>
    <row r="29" spans="1:17" ht="21.75" customHeight="1" x14ac:dyDescent="0.2">
      <c r="A29" s="9" t="s">
        <v>150</v>
      </c>
      <c r="C29" s="37">
        <v>0</v>
      </c>
      <c r="D29" s="38"/>
      <c r="E29" s="37">
        <v>0</v>
      </c>
      <c r="F29" s="38"/>
      <c r="G29" s="37">
        <v>0</v>
      </c>
      <c r="H29" s="38"/>
      <c r="I29" s="37">
        <v>0</v>
      </c>
      <c r="J29" s="38"/>
      <c r="K29" s="37">
        <v>3680289</v>
      </c>
      <c r="L29" s="38"/>
      <c r="M29" s="37">
        <v>3743136381</v>
      </c>
      <c r="N29" s="38"/>
      <c r="O29" s="37">
        <v>3786958459</v>
      </c>
      <c r="P29" s="38"/>
      <c r="Q29" s="37">
        <v>-43822078</v>
      </c>
    </row>
    <row r="30" spans="1:17" ht="21.75" customHeight="1" x14ac:dyDescent="0.2">
      <c r="A30" s="9" t="s">
        <v>151</v>
      </c>
      <c r="C30" s="37">
        <v>0</v>
      </c>
      <c r="D30" s="38"/>
      <c r="E30" s="37">
        <v>0</v>
      </c>
      <c r="F30" s="38"/>
      <c r="G30" s="37">
        <v>0</v>
      </c>
      <c r="H30" s="38"/>
      <c r="I30" s="37">
        <v>0</v>
      </c>
      <c r="J30" s="38"/>
      <c r="K30" s="37">
        <v>6600000</v>
      </c>
      <c r="L30" s="38"/>
      <c r="M30" s="37">
        <v>93432227945</v>
      </c>
      <c r="N30" s="38"/>
      <c r="O30" s="37">
        <v>59846062662</v>
      </c>
      <c r="P30" s="38"/>
      <c r="Q30" s="37">
        <v>33586165283</v>
      </c>
    </row>
    <row r="31" spans="1:17" ht="21.75" customHeight="1" x14ac:dyDescent="0.2">
      <c r="A31" s="9" t="s">
        <v>152</v>
      </c>
      <c r="C31" s="37">
        <v>0</v>
      </c>
      <c r="D31" s="38"/>
      <c r="E31" s="37">
        <v>0</v>
      </c>
      <c r="F31" s="38"/>
      <c r="G31" s="37">
        <v>0</v>
      </c>
      <c r="H31" s="38"/>
      <c r="I31" s="37">
        <v>0</v>
      </c>
      <c r="J31" s="38"/>
      <c r="K31" s="37">
        <v>574080</v>
      </c>
      <c r="L31" s="38"/>
      <c r="M31" s="37">
        <v>578254887</v>
      </c>
      <c r="N31" s="38"/>
      <c r="O31" s="37">
        <v>850212480</v>
      </c>
      <c r="P31" s="38"/>
      <c r="Q31" s="37">
        <v>-271957593</v>
      </c>
    </row>
    <row r="32" spans="1:17" ht="21.75" customHeight="1" x14ac:dyDescent="0.2">
      <c r="A32" s="9" t="s">
        <v>153</v>
      </c>
      <c r="C32" s="37">
        <v>0</v>
      </c>
      <c r="D32" s="38"/>
      <c r="E32" s="37">
        <v>0</v>
      </c>
      <c r="F32" s="38"/>
      <c r="G32" s="37">
        <v>0</v>
      </c>
      <c r="H32" s="38"/>
      <c r="I32" s="37">
        <v>0</v>
      </c>
      <c r="J32" s="38"/>
      <c r="K32" s="37">
        <v>38</v>
      </c>
      <c r="L32" s="38"/>
      <c r="M32" s="37">
        <v>23573673</v>
      </c>
      <c r="N32" s="38"/>
      <c r="O32" s="37">
        <v>22573823</v>
      </c>
      <c r="P32" s="38"/>
      <c r="Q32" s="37">
        <v>999850</v>
      </c>
    </row>
    <row r="33" spans="1:17" ht="21.75" customHeight="1" x14ac:dyDescent="0.2">
      <c r="A33" s="9" t="s">
        <v>154</v>
      </c>
      <c r="C33" s="37">
        <v>0</v>
      </c>
      <c r="D33" s="38"/>
      <c r="E33" s="37">
        <v>0</v>
      </c>
      <c r="F33" s="38"/>
      <c r="G33" s="37">
        <v>0</v>
      </c>
      <c r="H33" s="38"/>
      <c r="I33" s="37">
        <v>0</v>
      </c>
      <c r="J33" s="38"/>
      <c r="K33" s="37">
        <v>2348767</v>
      </c>
      <c r="L33" s="38"/>
      <c r="M33" s="37">
        <v>3009341201</v>
      </c>
      <c r="N33" s="38"/>
      <c r="O33" s="37">
        <v>4008650973</v>
      </c>
      <c r="P33" s="38"/>
      <c r="Q33" s="37">
        <v>-999309772</v>
      </c>
    </row>
    <row r="34" spans="1:17" ht="21.75" customHeight="1" x14ac:dyDescent="0.2">
      <c r="A34" s="9" t="s">
        <v>155</v>
      </c>
      <c r="C34" s="37">
        <v>0</v>
      </c>
      <c r="D34" s="38"/>
      <c r="E34" s="37">
        <v>0</v>
      </c>
      <c r="F34" s="38"/>
      <c r="G34" s="37">
        <v>0</v>
      </c>
      <c r="H34" s="38"/>
      <c r="I34" s="37">
        <v>0</v>
      </c>
      <c r="J34" s="38"/>
      <c r="K34" s="37">
        <v>6500000</v>
      </c>
      <c r="L34" s="38"/>
      <c r="M34" s="37">
        <v>84652668919</v>
      </c>
      <c r="N34" s="38"/>
      <c r="O34" s="37">
        <v>72366251100</v>
      </c>
      <c r="P34" s="38"/>
      <c r="Q34" s="37">
        <v>12286417819</v>
      </c>
    </row>
    <row r="35" spans="1:17" ht="21.75" customHeight="1" x14ac:dyDescent="0.2">
      <c r="A35" s="9" t="s">
        <v>156</v>
      </c>
      <c r="C35" s="37">
        <v>0</v>
      </c>
      <c r="D35" s="38"/>
      <c r="E35" s="37">
        <v>0</v>
      </c>
      <c r="F35" s="38"/>
      <c r="G35" s="37">
        <v>0</v>
      </c>
      <c r="H35" s="38"/>
      <c r="I35" s="37">
        <v>0</v>
      </c>
      <c r="J35" s="38"/>
      <c r="K35" s="37">
        <v>600000</v>
      </c>
      <c r="L35" s="38"/>
      <c r="M35" s="37">
        <v>7031142203</v>
      </c>
      <c r="N35" s="38"/>
      <c r="O35" s="37">
        <v>4784617155</v>
      </c>
      <c r="P35" s="38"/>
      <c r="Q35" s="37">
        <v>2246525048</v>
      </c>
    </row>
    <row r="36" spans="1:17" ht="21.75" customHeight="1" x14ac:dyDescent="0.2">
      <c r="A36" s="9" t="s">
        <v>157</v>
      </c>
      <c r="C36" s="37">
        <v>0</v>
      </c>
      <c r="D36" s="38"/>
      <c r="E36" s="37">
        <v>0</v>
      </c>
      <c r="F36" s="38"/>
      <c r="G36" s="37">
        <v>0</v>
      </c>
      <c r="H36" s="38"/>
      <c r="I36" s="37">
        <v>0</v>
      </c>
      <c r="J36" s="38"/>
      <c r="K36" s="37">
        <v>3000000</v>
      </c>
      <c r="L36" s="38"/>
      <c r="M36" s="37">
        <v>90079128227</v>
      </c>
      <c r="N36" s="38"/>
      <c r="O36" s="37">
        <v>86779317180</v>
      </c>
      <c r="P36" s="38"/>
      <c r="Q36" s="37">
        <v>3299811047</v>
      </c>
    </row>
    <row r="37" spans="1:17" ht="21.75" customHeight="1" x14ac:dyDescent="0.2">
      <c r="A37" s="9" t="s">
        <v>158</v>
      </c>
      <c r="C37" s="37">
        <v>0</v>
      </c>
      <c r="D37" s="38"/>
      <c r="E37" s="37">
        <v>0</v>
      </c>
      <c r="F37" s="38"/>
      <c r="G37" s="37">
        <v>0</v>
      </c>
      <c r="H37" s="38"/>
      <c r="I37" s="37">
        <v>0</v>
      </c>
      <c r="J37" s="38"/>
      <c r="K37" s="37">
        <v>440367</v>
      </c>
      <c r="L37" s="38"/>
      <c r="M37" s="37">
        <v>1013713312</v>
      </c>
      <c r="N37" s="38"/>
      <c r="O37" s="37">
        <v>1058324296</v>
      </c>
      <c r="P37" s="38"/>
      <c r="Q37" s="37">
        <v>-44610984</v>
      </c>
    </row>
    <row r="38" spans="1:17" ht="21.75" customHeight="1" x14ac:dyDescent="0.2">
      <c r="A38" s="9" t="s">
        <v>159</v>
      </c>
      <c r="C38" s="37">
        <v>0</v>
      </c>
      <c r="D38" s="38"/>
      <c r="E38" s="37">
        <v>0</v>
      </c>
      <c r="F38" s="38"/>
      <c r="G38" s="37">
        <v>0</v>
      </c>
      <c r="H38" s="38"/>
      <c r="I38" s="37">
        <v>0</v>
      </c>
      <c r="J38" s="38"/>
      <c r="K38" s="37">
        <v>5000000</v>
      </c>
      <c r="L38" s="38"/>
      <c r="M38" s="37">
        <v>28719391383</v>
      </c>
      <c r="N38" s="38"/>
      <c r="O38" s="37">
        <v>34084474500</v>
      </c>
      <c r="P38" s="38"/>
      <c r="Q38" s="37">
        <v>-5365083117</v>
      </c>
    </row>
    <row r="39" spans="1:17" ht="21.75" customHeight="1" x14ac:dyDescent="0.2">
      <c r="A39" s="9" t="s">
        <v>160</v>
      </c>
      <c r="C39" s="37">
        <v>0</v>
      </c>
      <c r="D39" s="38"/>
      <c r="E39" s="37">
        <v>0</v>
      </c>
      <c r="F39" s="38"/>
      <c r="G39" s="37">
        <v>0</v>
      </c>
      <c r="H39" s="38"/>
      <c r="I39" s="37">
        <v>0</v>
      </c>
      <c r="J39" s="38"/>
      <c r="K39" s="37">
        <v>6347601</v>
      </c>
      <c r="L39" s="38"/>
      <c r="M39" s="37">
        <v>101867046547</v>
      </c>
      <c r="N39" s="38"/>
      <c r="O39" s="37">
        <v>96753226524</v>
      </c>
      <c r="P39" s="38"/>
      <c r="Q39" s="37">
        <v>5113820023</v>
      </c>
    </row>
    <row r="40" spans="1:17" ht="21.75" customHeight="1" x14ac:dyDescent="0.2">
      <c r="A40" s="9" t="s">
        <v>161</v>
      </c>
      <c r="C40" s="37">
        <v>0</v>
      </c>
      <c r="D40" s="38"/>
      <c r="E40" s="37">
        <v>0</v>
      </c>
      <c r="F40" s="38"/>
      <c r="G40" s="37">
        <v>0</v>
      </c>
      <c r="H40" s="38"/>
      <c r="I40" s="37">
        <v>0</v>
      </c>
      <c r="J40" s="38"/>
      <c r="K40" s="37">
        <v>6087582</v>
      </c>
      <c r="L40" s="38"/>
      <c r="M40" s="37">
        <v>3348170100</v>
      </c>
      <c r="N40" s="38"/>
      <c r="O40" s="37">
        <v>2891788321</v>
      </c>
      <c r="P40" s="38"/>
      <c r="Q40" s="37">
        <v>456381779</v>
      </c>
    </row>
    <row r="41" spans="1:17" ht="21.75" customHeight="1" x14ac:dyDescent="0.2">
      <c r="A41" s="9" t="s">
        <v>22</v>
      </c>
      <c r="C41" s="37">
        <v>0</v>
      </c>
      <c r="D41" s="38"/>
      <c r="E41" s="37">
        <v>0</v>
      </c>
      <c r="F41" s="38"/>
      <c r="G41" s="37">
        <v>0</v>
      </c>
      <c r="H41" s="38"/>
      <c r="I41" s="37">
        <v>0</v>
      </c>
      <c r="J41" s="38"/>
      <c r="K41" s="37">
        <v>15000001</v>
      </c>
      <c r="L41" s="38"/>
      <c r="M41" s="37">
        <v>19349265110</v>
      </c>
      <c r="N41" s="38"/>
      <c r="O41" s="37">
        <v>16474487413</v>
      </c>
      <c r="P41" s="38"/>
      <c r="Q41" s="37">
        <v>2874777697</v>
      </c>
    </row>
    <row r="42" spans="1:17" ht="21.75" customHeight="1" x14ac:dyDescent="0.2">
      <c r="A42" s="9" t="s">
        <v>51</v>
      </c>
      <c r="C42" s="37">
        <v>0</v>
      </c>
      <c r="D42" s="38"/>
      <c r="E42" s="37">
        <v>0</v>
      </c>
      <c r="F42" s="38"/>
      <c r="G42" s="37">
        <v>0</v>
      </c>
      <c r="H42" s="38"/>
      <c r="I42" s="37">
        <v>0</v>
      </c>
      <c r="J42" s="38"/>
      <c r="K42" s="37">
        <v>16713438</v>
      </c>
      <c r="L42" s="38"/>
      <c r="M42" s="37">
        <v>68687137167</v>
      </c>
      <c r="N42" s="38"/>
      <c r="O42" s="37">
        <v>59854475953</v>
      </c>
      <c r="P42" s="38"/>
      <c r="Q42" s="37">
        <v>8832661214</v>
      </c>
    </row>
    <row r="43" spans="1:17" ht="21.75" customHeight="1" x14ac:dyDescent="0.2">
      <c r="A43" s="9" t="s">
        <v>162</v>
      </c>
      <c r="C43" s="37">
        <v>0</v>
      </c>
      <c r="D43" s="38"/>
      <c r="E43" s="37">
        <v>0</v>
      </c>
      <c r="F43" s="38"/>
      <c r="G43" s="37">
        <v>0</v>
      </c>
      <c r="H43" s="38"/>
      <c r="I43" s="37">
        <v>0</v>
      </c>
      <c r="J43" s="38"/>
      <c r="K43" s="37">
        <v>197658</v>
      </c>
      <c r="L43" s="38"/>
      <c r="M43" s="37">
        <v>67006062</v>
      </c>
      <c r="N43" s="38"/>
      <c r="O43" s="37">
        <v>52992689</v>
      </c>
      <c r="P43" s="38"/>
      <c r="Q43" s="37">
        <v>14013373</v>
      </c>
    </row>
    <row r="44" spans="1:17" ht="21.75" customHeight="1" x14ac:dyDescent="0.2">
      <c r="A44" s="9" t="s">
        <v>44</v>
      </c>
      <c r="C44" s="37">
        <v>0</v>
      </c>
      <c r="D44" s="38"/>
      <c r="E44" s="37">
        <v>0</v>
      </c>
      <c r="F44" s="38"/>
      <c r="G44" s="37">
        <v>0</v>
      </c>
      <c r="H44" s="38"/>
      <c r="I44" s="37">
        <v>0</v>
      </c>
      <c r="J44" s="38"/>
      <c r="K44" s="37">
        <v>10000001</v>
      </c>
      <c r="L44" s="38"/>
      <c r="M44" s="37">
        <v>23563359993</v>
      </c>
      <c r="N44" s="38"/>
      <c r="O44" s="37">
        <v>26989746711</v>
      </c>
      <c r="P44" s="38"/>
      <c r="Q44" s="37">
        <v>-3426386718</v>
      </c>
    </row>
    <row r="45" spans="1:17" ht="21.75" customHeight="1" x14ac:dyDescent="0.2">
      <c r="A45" s="9" t="s">
        <v>40</v>
      </c>
      <c r="C45" s="37">
        <v>0</v>
      </c>
      <c r="D45" s="38"/>
      <c r="E45" s="37">
        <v>0</v>
      </c>
      <c r="F45" s="38"/>
      <c r="G45" s="37">
        <v>0</v>
      </c>
      <c r="H45" s="38"/>
      <c r="I45" s="37">
        <v>0</v>
      </c>
      <c r="J45" s="38"/>
      <c r="K45" s="37">
        <v>1015</v>
      </c>
      <c r="L45" s="38"/>
      <c r="M45" s="37">
        <v>5123689225</v>
      </c>
      <c r="N45" s="38"/>
      <c r="O45" s="37">
        <v>5073219346</v>
      </c>
      <c r="P45" s="38"/>
      <c r="Q45" s="37">
        <v>50469879</v>
      </c>
    </row>
    <row r="46" spans="1:17" ht="21.75" customHeight="1" x14ac:dyDescent="0.2">
      <c r="A46" s="9" t="s">
        <v>163</v>
      </c>
      <c r="C46" s="37">
        <v>0</v>
      </c>
      <c r="D46" s="38"/>
      <c r="E46" s="37">
        <v>0</v>
      </c>
      <c r="F46" s="38"/>
      <c r="G46" s="37">
        <v>0</v>
      </c>
      <c r="H46" s="38"/>
      <c r="I46" s="37">
        <v>0</v>
      </c>
      <c r="J46" s="38"/>
      <c r="K46" s="37">
        <v>3500000</v>
      </c>
      <c r="L46" s="38"/>
      <c r="M46" s="37">
        <v>37195241548</v>
      </c>
      <c r="N46" s="38"/>
      <c r="O46" s="37">
        <v>22157389100</v>
      </c>
      <c r="P46" s="38"/>
      <c r="Q46" s="37">
        <v>15037852448</v>
      </c>
    </row>
    <row r="47" spans="1:17" ht="21.75" customHeight="1" x14ac:dyDescent="0.2">
      <c r="A47" s="9" t="s">
        <v>164</v>
      </c>
      <c r="C47" s="37">
        <v>0</v>
      </c>
      <c r="D47" s="38"/>
      <c r="E47" s="37">
        <v>0</v>
      </c>
      <c r="F47" s="38"/>
      <c r="G47" s="37">
        <v>0</v>
      </c>
      <c r="H47" s="38"/>
      <c r="I47" s="37">
        <v>0</v>
      </c>
      <c r="J47" s="38"/>
      <c r="K47" s="37">
        <v>2368039</v>
      </c>
      <c r="L47" s="38"/>
      <c r="M47" s="37">
        <v>61003151009</v>
      </c>
      <c r="N47" s="38"/>
      <c r="O47" s="37">
        <v>43057440971</v>
      </c>
      <c r="P47" s="38"/>
      <c r="Q47" s="37">
        <v>17945710038</v>
      </c>
    </row>
    <row r="48" spans="1:17" ht="21.75" customHeight="1" x14ac:dyDescent="0.2">
      <c r="A48" s="9" t="s">
        <v>165</v>
      </c>
      <c r="C48" s="37">
        <v>0</v>
      </c>
      <c r="D48" s="38"/>
      <c r="E48" s="37">
        <v>0</v>
      </c>
      <c r="F48" s="38"/>
      <c r="G48" s="37">
        <v>0</v>
      </c>
      <c r="H48" s="38"/>
      <c r="I48" s="37">
        <v>0</v>
      </c>
      <c r="J48" s="38"/>
      <c r="K48" s="37">
        <v>3700000</v>
      </c>
      <c r="L48" s="38"/>
      <c r="M48" s="37">
        <v>42918654640</v>
      </c>
      <c r="N48" s="38"/>
      <c r="O48" s="37">
        <v>30986607560</v>
      </c>
      <c r="P48" s="38"/>
      <c r="Q48" s="37">
        <v>11932047080</v>
      </c>
    </row>
    <row r="49" spans="1:17" ht="21.75" customHeight="1" x14ac:dyDescent="0.2">
      <c r="A49" s="9" t="s">
        <v>57</v>
      </c>
      <c r="C49" s="37">
        <v>0</v>
      </c>
      <c r="D49" s="38"/>
      <c r="E49" s="37">
        <v>0</v>
      </c>
      <c r="F49" s="38"/>
      <c r="G49" s="37">
        <v>0</v>
      </c>
      <c r="H49" s="38"/>
      <c r="I49" s="37">
        <v>0</v>
      </c>
      <c r="J49" s="38"/>
      <c r="K49" s="37">
        <v>8200035</v>
      </c>
      <c r="L49" s="38"/>
      <c r="M49" s="37">
        <v>54759646480</v>
      </c>
      <c r="N49" s="38"/>
      <c r="O49" s="37">
        <v>63628593064</v>
      </c>
      <c r="P49" s="38"/>
      <c r="Q49" s="37">
        <v>-8868946584</v>
      </c>
    </row>
    <row r="50" spans="1:17" ht="21.75" customHeight="1" x14ac:dyDescent="0.2">
      <c r="A50" s="9" t="s">
        <v>32</v>
      </c>
      <c r="C50" s="37">
        <v>0</v>
      </c>
      <c r="D50" s="38"/>
      <c r="E50" s="37">
        <v>0</v>
      </c>
      <c r="F50" s="38"/>
      <c r="G50" s="37">
        <v>0</v>
      </c>
      <c r="H50" s="38"/>
      <c r="I50" s="37">
        <v>0</v>
      </c>
      <c r="J50" s="38"/>
      <c r="K50" s="37">
        <v>200000</v>
      </c>
      <c r="L50" s="38"/>
      <c r="M50" s="37">
        <v>680895675</v>
      </c>
      <c r="N50" s="38"/>
      <c r="O50" s="37">
        <v>590599105</v>
      </c>
      <c r="P50" s="38"/>
      <c r="Q50" s="37">
        <v>90296570</v>
      </c>
    </row>
    <row r="51" spans="1:17" ht="21.75" customHeight="1" x14ac:dyDescent="0.2">
      <c r="A51" s="9" t="s">
        <v>166</v>
      </c>
      <c r="C51" s="37">
        <v>0</v>
      </c>
      <c r="D51" s="38"/>
      <c r="E51" s="37">
        <v>0</v>
      </c>
      <c r="F51" s="38"/>
      <c r="G51" s="37">
        <v>0</v>
      </c>
      <c r="H51" s="38"/>
      <c r="I51" s="37">
        <v>0</v>
      </c>
      <c r="J51" s="38"/>
      <c r="K51" s="37">
        <v>865</v>
      </c>
      <c r="L51" s="38"/>
      <c r="M51" s="37">
        <v>3452141</v>
      </c>
      <c r="N51" s="38"/>
      <c r="O51" s="37">
        <v>3217817</v>
      </c>
      <c r="P51" s="38"/>
      <c r="Q51" s="37">
        <v>234324</v>
      </c>
    </row>
    <row r="52" spans="1:17" ht="21.75" customHeight="1" x14ac:dyDescent="0.2">
      <c r="A52" s="9" t="s">
        <v>167</v>
      </c>
      <c r="C52" s="37">
        <v>0</v>
      </c>
      <c r="D52" s="38"/>
      <c r="E52" s="37">
        <v>0</v>
      </c>
      <c r="F52" s="38"/>
      <c r="G52" s="37">
        <v>0</v>
      </c>
      <c r="H52" s="38"/>
      <c r="I52" s="37">
        <v>0</v>
      </c>
      <c r="J52" s="38"/>
      <c r="K52" s="37">
        <v>4300000</v>
      </c>
      <c r="L52" s="38"/>
      <c r="M52" s="37">
        <v>197516305834</v>
      </c>
      <c r="N52" s="38"/>
      <c r="O52" s="37">
        <v>155607436529</v>
      </c>
      <c r="P52" s="38"/>
      <c r="Q52" s="37">
        <v>41908869305</v>
      </c>
    </row>
    <row r="53" spans="1:17" ht="21.75" customHeight="1" x14ac:dyDescent="0.2">
      <c r="A53" s="9" t="s">
        <v>168</v>
      </c>
      <c r="C53" s="37">
        <v>0</v>
      </c>
      <c r="D53" s="38"/>
      <c r="E53" s="37">
        <v>0</v>
      </c>
      <c r="F53" s="38"/>
      <c r="G53" s="37">
        <v>0</v>
      </c>
      <c r="H53" s="38"/>
      <c r="I53" s="37">
        <v>0</v>
      </c>
      <c r="J53" s="38"/>
      <c r="K53" s="37">
        <v>1729152</v>
      </c>
      <c r="L53" s="38"/>
      <c r="M53" s="37">
        <v>707223168</v>
      </c>
      <c r="N53" s="38"/>
      <c r="O53" s="37">
        <v>589264889</v>
      </c>
      <c r="P53" s="38"/>
      <c r="Q53" s="37">
        <v>117958279</v>
      </c>
    </row>
    <row r="54" spans="1:17" ht="21.75" customHeight="1" x14ac:dyDescent="0.2">
      <c r="A54" s="9" t="s">
        <v>30</v>
      </c>
      <c r="C54" s="37">
        <v>0</v>
      </c>
      <c r="D54" s="38"/>
      <c r="E54" s="37">
        <v>0</v>
      </c>
      <c r="F54" s="38"/>
      <c r="G54" s="37">
        <v>0</v>
      </c>
      <c r="H54" s="38"/>
      <c r="I54" s="37">
        <v>0</v>
      </c>
      <c r="J54" s="38"/>
      <c r="K54" s="37">
        <v>1600000</v>
      </c>
      <c r="L54" s="38"/>
      <c r="M54" s="37">
        <v>29895111000</v>
      </c>
      <c r="N54" s="38"/>
      <c r="O54" s="37">
        <v>26142755672</v>
      </c>
      <c r="P54" s="38"/>
      <c r="Q54" s="37">
        <v>3752355328</v>
      </c>
    </row>
    <row r="55" spans="1:17" ht="21.75" customHeight="1" x14ac:dyDescent="0.2">
      <c r="A55" s="9" t="s">
        <v>169</v>
      </c>
      <c r="C55" s="37">
        <v>0</v>
      </c>
      <c r="D55" s="38"/>
      <c r="E55" s="37">
        <v>0</v>
      </c>
      <c r="F55" s="38"/>
      <c r="G55" s="37">
        <v>0</v>
      </c>
      <c r="H55" s="38"/>
      <c r="I55" s="37">
        <v>0</v>
      </c>
      <c r="J55" s="38"/>
      <c r="K55" s="37">
        <v>8000000</v>
      </c>
      <c r="L55" s="38"/>
      <c r="M55" s="37">
        <v>44661508631</v>
      </c>
      <c r="N55" s="38"/>
      <c r="O55" s="37">
        <v>38728126966</v>
      </c>
      <c r="P55" s="38"/>
      <c r="Q55" s="37">
        <v>5933381665</v>
      </c>
    </row>
    <row r="56" spans="1:17" ht="21.75" customHeight="1" x14ac:dyDescent="0.2">
      <c r="A56" s="9" t="s">
        <v>170</v>
      </c>
      <c r="C56" s="37">
        <v>0</v>
      </c>
      <c r="D56" s="38"/>
      <c r="E56" s="37">
        <v>0</v>
      </c>
      <c r="F56" s="38"/>
      <c r="G56" s="37">
        <v>0</v>
      </c>
      <c r="H56" s="38"/>
      <c r="I56" s="37">
        <v>0</v>
      </c>
      <c r="J56" s="38"/>
      <c r="K56" s="37">
        <v>6000000</v>
      </c>
      <c r="L56" s="38"/>
      <c r="M56" s="37">
        <v>89780590084</v>
      </c>
      <c r="N56" s="38"/>
      <c r="O56" s="37">
        <v>86744243400</v>
      </c>
      <c r="P56" s="38"/>
      <c r="Q56" s="37">
        <v>3036346684</v>
      </c>
    </row>
    <row r="57" spans="1:17" ht="21.75" customHeight="1" x14ac:dyDescent="0.2">
      <c r="A57" s="9" t="s">
        <v>39</v>
      </c>
      <c r="C57" s="37">
        <v>0</v>
      </c>
      <c r="D57" s="38"/>
      <c r="E57" s="37">
        <v>0</v>
      </c>
      <c r="F57" s="38"/>
      <c r="G57" s="37">
        <v>0</v>
      </c>
      <c r="H57" s="38"/>
      <c r="I57" s="37">
        <v>0</v>
      </c>
      <c r="J57" s="38"/>
      <c r="K57" s="37">
        <v>16205</v>
      </c>
      <c r="L57" s="38"/>
      <c r="M57" s="37">
        <v>394933363902</v>
      </c>
      <c r="N57" s="38"/>
      <c r="O57" s="37">
        <v>406992109492</v>
      </c>
      <c r="P57" s="38"/>
      <c r="Q57" s="37">
        <v>-12058745590</v>
      </c>
    </row>
    <row r="58" spans="1:17" ht="21.75" customHeight="1" x14ac:dyDescent="0.2">
      <c r="A58" s="9" t="s">
        <v>171</v>
      </c>
      <c r="C58" s="37">
        <v>0</v>
      </c>
      <c r="D58" s="38"/>
      <c r="E58" s="37">
        <v>0</v>
      </c>
      <c r="F58" s="38"/>
      <c r="G58" s="37">
        <v>0</v>
      </c>
      <c r="H58" s="38"/>
      <c r="I58" s="37">
        <v>0</v>
      </c>
      <c r="J58" s="38"/>
      <c r="K58" s="37">
        <v>1000000</v>
      </c>
      <c r="L58" s="38"/>
      <c r="M58" s="37">
        <v>64991700514</v>
      </c>
      <c r="N58" s="38"/>
      <c r="O58" s="37">
        <v>51042368800</v>
      </c>
      <c r="P58" s="38"/>
      <c r="Q58" s="37">
        <v>13949331714</v>
      </c>
    </row>
    <row r="59" spans="1:17" ht="21.75" customHeight="1" x14ac:dyDescent="0.2">
      <c r="A59" s="9" t="s">
        <v>172</v>
      </c>
      <c r="C59" s="37">
        <v>0</v>
      </c>
      <c r="D59" s="38"/>
      <c r="E59" s="37">
        <v>0</v>
      </c>
      <c r="F59" s="38"/>
      <c r="G59" s="37">
        <v>0</v>
      </c>
      <c r="H59" s="38"/>
      <c r="I59" s="37">
        <v>0</v>
      </c>
      <c r="J59" s="38"/>
      <c r="K59" s="37">
        <v>1069344</v>
      </c>
      <c r="L59" s="38"/>
      <c r="M59" s="37">
        <v>512215776</v>
      </c>
      <c r="N59" s="38"/>
      <c r="O59" s="37">
        <v>427993068</v>
      </c>
      <c r="P59" s="38"/>
      <c r="Q59" s="37">
        <v>84222708</v>
      </c>
    </row>
    <row r="60" spans="1:17" ht="21.75" customHeight="1" x14ac:dyDescent="0.2">
      <c r="A60" s="9" t="s">
        <v>173</v>
      </c>
      <c r="C60" s="37">
        <v>0</v>
      </c>
      <c r="D60" s="38"/>
      <c r="E60" s="37">
        <v>0</v>
      </c>
      <c r="F60" s="38"/>
      <c r="G60" s="37">
        <v>0</v>
      </c>
      <c r="H60" s="38"/>
      <c r="I60" s="37">
        <v>0</v>
      </c>
      <c r="J60" s="38"/>
      <c r="K60" s="37">
        <v>8865604</v>
      </c>
      <c r="L60" s="38"/>
      <c r="M60" s="37">
        <v>27837803562</v>
      </c>
      <c r="N60" s="38"/>
      <c r="O60" s="37">
        <v>24853729717</v>
      </c>
      <c r="P60" s="38"/>
      <c r="Q60" s="37">
        <v>2984073845</v>
      </c>
    </row>
    <row r="61" spans="1:17" ht="21.75" customHeight="1" x14ac:dyDescent="0.2">
      <c r="A61" s="9" t="s">
        <v>174</v>
      </c>
      <c r="C61" s="37">
        <v>0</v>
      </c>
      <c r="D61" s="38"/>
      <c r="E61" s="37">
        <v>0</v>
      </c>
      <c r="F61" s="38"/>
      <c r="G61" s="37">
        <v>0</v>
      </c>
      <c r="H61" s="38"/>
      <c r="I61" s="37">
        <v>0</v>
      </c>
      <c r="J61" s="38"/>
      <c r="K61" s="37">
        <v>100000</v>
      </c>
      <c r="L61" s="38"/>
      <c r="M61" s="37">
        <v>2259398804</v>
      </c>
      <c r="N61" s="38"/>
      <c r="O61" s="37">
        <v>1890021632</v>
      </c>
      <c r="P61" s="38"/>
      <c r="Q61" s="37">
        <v>369377172</v>
      </c>
    </row>
    <row r="62" spans="1:17" ht="21.75" customHeight="1" x14ac:dyDescent="0.2">
      <c r="A62" s="9" t="s">
        <v>175</v>
      </c>
      <c r="C62" s="37">
        <v>0</v>
      </c>
      <c r="D62" s="38"/>
      <c r="E62" s="37">
        <v>0</v>
      </c>
      <c r="F62" s="38"/>
      <c r="G62" s="37">
        <v>0</v>
      </c>
      <c r="H62" s="38"/>
      <c r="I62" s="37">
        <v>0</v>
      </c>
      <c r="J62" s="38"/>
      <c r="K62" s="37">
        <v>7000000</v>
      </c>
      <c r="L62" s="38"/>
      <c r="M62" s="37">
        <v>184403457996</v>
      </c>
      <c r="N62" s="38"/>
      <c r="O62" s="37">
        <v>168944244370</v>
      </c>
      <c r="P62" s="38"/>
      <c r="Q62" s="37">
        <v>15459213626</v>
      </c>
    </row>
    <row r="63" spans="1:17" ht="21.75" customHeight="1" x14ac:dyDescent="0.2">
      <c r="A63" s="9" t="s">
        <v>176</v>
      </c>
      <c r="C63" s="37">
        <v>0</v>
      </c>
      <c r="D63" s="38"/>
      <c r="E63" s="37">
        <v>0</v>
      </c>
      <c r="F63" s="38"/>
      <c r="G63" s="37">
        <v>0</v>
      </c>
      <c r="H63" s="38"/>
      <c r="I63" s="37">
        <v>0</v>
      </c>
      <c r="J63" s="38"/>
      <c r="K63" s="37">
        <v>300000</v>
      </c>
      <c r="L63" s="38"/>
      <c r="M63" s="37">
        <v>1146071850</v>
      </c>
      <c r="N63" s="38"/>
      <c r="O63" s="37">
        <v>1152060936</v>
      </c>
      <c r="P63" s="38"/>
      <c r="Q63" s="37">
        <v>-5989086</v>
      </c>
    </row>
    <row r="64" spans="1:17" ht="21.75" customHeight="1" x14ac:dyDescent="0.2">
      <c r="A64" s="9" t="s">
        <v>177</v>
      </c>
      <c r="C64" s="37">
        <v>0</v>
      </c>
      <c r="D64" s="38"/>
      <c r="E64" s="37">
        <v>0</v>
      </c>
      <c r="F64" s="38"/>
      <c r="G64" s="37">
        <v>0</v>
      </c>
      <c r="H64" s="38"/>
      <c r="I64" s="37">
        <v>0</v>
      </c>
      <c r="J64" s="38"/>
      <c r="K64" s="37">
        <v>600000</v>
      </c>
      <c r="L64" s="38"/>
      <c r="M64" s="37">
        <v>39287938420</v>
      </c>
      <c r="N64" s="38"/>
      <c r="O64" s="37">
        <v>26571006060</v>
      </c>
      <c r="P64" s="38"/>
      <c r="Q64" s="37">
        <v>12716932360</v>
      </c>
    </row>
    <row r="65" spans="1:17" ht="21.75" customHeight="1" x14ac:dyDescent="0.2">
      <c r="A65" s="9" t="s">
        <v>178</v>
      </c>
      <c r="C65" s="37">
        <v>0</v>
      </c>
      <c r="D65" s="38"/>
      <c r="E65" s="37">
        <v>0</v>
      </c>
      <c r="F65" s="38"/>
      <c r="G65" s="37">
        <v>0</v>
      </c>
      <c r="H65" s="38"/>
      <c r="I65" s="37">
        <v>0</v>
      </c>
      <c r="J65" s="38"/>
      <c r="K65" s="37">
        <v>11044000</v>
      </c>
      <c r="L65" s="38"/>
      <c r="M65" s="37">
        <v>496980000</v>
      </c>
      <c r="N65" s="38"/>
      <c r="O65" s="37">
        <v>1786686175</v>
      </c>
      <c r="P65" s="38"/>
      <c r="Q65" s="37">
        <v>-1289706175</v>
      </c>
    </row>
    <row r="66" spans="1:17" ht="21.75" customHeight="1" x14ac:dyDescent="0.2">
      <c r="A66" s="9" t="s">
        <v>103</v>
      </c>
      <c r="C66" s="37">
        <v>110000</v>
      </c>
      <c r="D66" s="38"/>
      <c r="E66" s="37">
        <v>98051303313</v>
      </c>
      <c r="F66" s="38"/>
      <c r="G66" s="37">
        <v>97792663687</v>
      </c>
      <c r="H66" s="38"/>
      <c r="I66" s="37">
        <v>258639626</v>
      </c>
      <c r="J66" s="38"/>
      <c r="K66" s="37">
        <v>110000</v>
      </c>
      <c r="L66" s="38"/>
      <c r="M66" s="37">
        <v>98051303313</v>
      </c>
      <c r="N66" s="38"/>
      <c r="O66" s="37">
        <v>97792663687</v>
      </c>
      <c r="P66" s="38"/>
      <c r="Q66" s="37">
        <v>258639626</v>
      </c>
    </row>
    <row r="67" spans="1:17" ht="21.75" customHeight="1" x14ac:dyDescent="0.2">
      <c r="A67" s="9" t="s">
        <v>184</v>
      </c>
      <c r="C67" s="37">
        <v>0</v>
      </c>
      <c r="D67" s="38"/>
      <c r="E67" s="37">
        <v>0</v>
      </c>
      <c r="F67" s="38"/>
      <c r="G67" s="37">
        <v>0</v>
      </c>
      <c r="H67" s="38"/>
      <c r="I67" s="37">
        <v>0</v>
      </c>
      <c r="J67" s="38"/>
      <c r="K67" s="37">
        <v>100000</v>
      </c>
      <c r="L67" s="38"/>
      <c r="M67" s="37">
        <v>82219268950</v>
      </c>
      <c r="N67" s="38"/>
      <c r="O67" s="37">
        <v>81444261250</v>
      </c>
      <c r="P67" s="38"/>
      <c r="Q67" s="37">
        <v>775007700</v>
      </c>
    </row>
    <row r="68" spans="1:17" ht="21.75" customHeight="1" x14ac:dyDescent="0.2">
      <c r="A68" s="9" t="s">
        <v>185</v>
      </c>
      <c r="C68" s="37">
        <v>0</v>
      </c>
      <c r="D68" s="38"/>
      <c r="E68" s="37">
        <v>0</v>
      </c>
      <c r="F68" s="38"/>
      <c r="G68" s="37">
        <v>0</v>
      </c>
      <c r="H68" s="38"/>
      <c r="I68" s="37">
        <v>0</v>
      </c>
      <c r="J68" s="38"/>
      <c r="K68" s="37">
        <v>10000</v>
      </c>
      <c r="L68" s="38"/>
      <c r="M68" s="37">
        <v>9904611438</v>
      </c>
      <c r="N68" s="38"/>
      <c r="O68" s="37">
        <v>9895377687</v>
      </c>
      <c r="P68" s="38"/>
      <c r="Q68" s="37">
        <v>9233751</v>
      </c>
    </row>
    <row r="69" spans="1:17" ht="21.75" customHeight="1" x14ac:dyDescent="0.2">
      <c r="A69" s="12" t="s">
        <v>186</v>
      </c>
      <c r="C69" s="48">
        <v>0</v>
      </c>
      <c r="D69" s="38"/>
      <c r="E69" s="48">
        <v>0</v>
      </c>
      <c r="F69" s="38"/>
      <c r="G69" s="48">
        <v>0</v>
      </c>
      <c r="H69" s="38"/>
      <c r="I69" s="48">
        <v>0</v>
      </c>
      <c r="J69" s="38"/>
      <c r="K69" s="48">
        <v>120000</v>
      </c>
      <c r="L69" s="38"/>
      <c r="M69" s="48">
        <v>118103423250</v>
      </c>
      <c r="N69" s="38"/>
      <c r="O69" s="48">
        <v>117708530625</v>
      </c>
      <c r="P69" s="38"/>
      <c r="Q69" s="48">
        <v>394892625</v>
      </c>
    </row>
    <row r="70" spans="1:17" s="39" customFormat="1" ht="21.75" customHeight="1" thickBot="1" x14ac:dyDescent="0.25">
      <c r="A70" s="15" t="s">
        <v>63</v>
      </c>
      <c r="C70" s="40">
        <f>SUM(C8:C69)</f>
        <v>317431699</v>
      </c>
      <c r="D70" s="56"/>
      <c r="E70" s="40">
        <f>SUM(E8:E69)</f>
        <v>1156817525146</v>
      </c>
      <c r="F70" s="56"/>
      <c r="G70" s="40">
        <f>SUM(G8:G69)</f>
        <v>1050985462544</v>
      </c>
      <c r="H70" s="56"/>
      <c r="I70" s="40">
        <f>SUM(I8:I69)</f>
        <v>105832062602</v>
      </c>
      <c r="J70" s="56"/>
      <c r="K70" s="40">
        <f>SUM(K8:K69)</f>
        <v>518122224</v>
      </c>
      <c r="L70" s="56"/>
      <c r="M70" s="40">
        <f>SUM(M8:M69)</f>
        <v>3581866841241</v>
      </c>
      <c r="N70" s="56"/>
      <c r="O70" s="40">
        <f>SUM(O8:O69)</f>
        <v>3234745876527</v>
      </c>
      <c r="P70" s="56"/>
      <c r="Q70" s="40">
        <f>SUM(Q8:Q69)</f>
        <v>347120964714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3" fitToHeight="0" orientation="landscape" r:id="rId1"/>
  <ignoredErrors>
    <ignoredError sqref="Q70" emptyCellReferenc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79"/>
  <sheetViews>
    <sheetView rightToLeft="1" view="pageBreakPreview" zoomScale="60" zoomScaleNormal="62" workbookViewId="0">
      <selection sqref="A1:Y1"/>
    </sheetView>
  </sheetViews>
  <sheetFormatPr defaultRowHeight="12.75" x14ac:dyDescent="0.2"/>
  <cols>
    <col min="1" max="1" width="8.42578125" bestFit="1" customWidth="1"/>
    <col min="2" max="2" width="1.28515625" customWidth="1"/>
    <col min="3" max="3" width="12" bestFit="1" customWidth="1"/>
    <col min="4" max="4" width="1.28515625" customWidth="1"/>
    <col min="5" max="5" width="12" bestFit="1" customWidth="1"/>
    <col min="6" max="6" width="1.28515625" customWidth="1"/>
    <col min="7" max="7" width="14" bestFit="1" customWidth="1"/>
    <col min="8" max="8" width="1.28515625" customWidth="1"/>
    <col min="9" max="9" width="10.85546875" bestFit="1" customWidth="1"/>
    <col min="10" max="10" width="1.28515625" customWidth="1"/>
    <col min="11" max="11" width="18" bestFit="1" customWidth="1"/>
    <col min="12" max="12" width="1.28515625" customWidth="1"/>
    <col min="13" max="13" width="17.5703125" bestFit="1" customWidth="1"/>
    <col min="14" max="14" width="1.28515625" customWidth="1"/>
    <col min="15" max="15" width="19" bestFit="1" customWidth="1"/>
    <col min="16" max="16" width="1.28515625" customWidth="1"/>
    <col min="17" max="17" width="12.5703125" bestFit="1" customWidth="1"/>
    <col min="18" max="18" width="1.28515625" customWidth="1"/>
    <col min="19" max="19" width="11.85546875" bestFit="1" customWidth="1"/>
    <col min="20" max="20" width="1.28515625" customWidth="1"/>
    <col min="21" max="21" width="18.28515625" bestFit="1" customWidth="1"/>
    <col min="22" max="22" width="1.28515625" customWidth="1"/>
    <col min="23" max="23" width="16.5703125" bestFit="1" customWidth="1"/>
    <col min="24" max="24" width="1.28515625" customWidth="1"/>
    <col min="25" max="25" width="17.28515625" bestFit="1" customWidth="1"/>
    <col min="26" max="26" width="0.28515625" customWidth="1"/>
  </cols>
  <sheetData>
    <row r="1" spans="1:25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2" spans="1:25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5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spans="1:25" ht="14.45" customHeight="1" x14ac:dyDescent="0.2">
      <c r="A4" s="65" t="s">
        <v>226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</row>
    <row r="5" spans="1:25" ht="14.45" customHeight="1" x14ac:dyDescent="0.2">
      <c r="E5" s="66" t="s">
        <v>141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Y5" s="3" t="s">
        <v>142</v>
      </c>
    </row>
    <row r="6" spans="1:25" ht="29.1" customHeight="1" x14ac:dyDescent="0.2">
      <c r="A6" s="3" t="s">
        <v>227</v>
      </c>
      <c r="C6" s="3" t="s">
        <v>228</v>
      </c>
      <c r="E6" s="19" t="s">
        <v>66</v>
      </c>
      <c r="F6" s="4"/>
      <c r="G6" s="19" t="s">
        <v>13</v>
      </c>
      <c r="H6" s="4"/>
      <c r="I6" s="19" t="s">
        <v>65</v>
      </c>
      <c r="J6" s="4"/>
      <c r="K6" s="19" t="s">
        <v>229</v>
      </c>
      <c r="L6" s="4"/>
      <c r="M6" s="19" t="s">
        <v>230</v>
      </c>
      <c r="N6" s="4"/>
      <c r="O6" s="19" t="s">
        <v>231</v>
      </c>
      <c r="P6" s="4"/>
      <c r="Q6" s="19" t="s">
        <v>232</v>
      </c>
      <c r="R6" s="4"/>
      <c r="S6" s="19" t="s">
        <v>233</v>
      </c>
      <c r="T6" s="4"/>
      <c r="U6" s="19" t="s">
        <v>234</v>
      </c>
      <c r="V6" s="4"/>
      <c r="W6" s="19" t="s">
        <v>235</v>
      </c>
      <c r="Y6" s="19" t="s">
        <v>235</v>
      </c>
    </row>
    <row r="7" spans="1:25" ht="21.75" customHeight="1" x14ac:dyDescent="0.2">
      <c r="A7" s="6" t="s">
        <v>236</v>
      </c>
      <c r="C7" s="6" t="s">
        <v>237</v>
      </c>
      <c r="E7" s="6" t="s">
        <v>87</v>
      </c>
      <c r="G7" s="47">
        <v>80000000</v>
      </c>
      <c r="H7" s="38"/>
      <c r="I7" s="47">
        <v>105.08750000000001</v>
      </c>
      <c r="J7" s="38"/>
      <c r="K7" s="47">
        <v>8407000000</v>
      </c>
      <c r="L7" s="38"/>
      <c r="M7" s="47">
        <v>4156848803</v>
      </c>
      <c r="N7" s="38"/>
      <c r="O7" s="47">
        <v>0</v>
      </c>
      <c r="P7" s="38"/>
      <c r="Q7" s="47">
        <v>6367846</v>
      </c>
      <c r="R7" s="38"/>
      <c r="S7" s="47">
        <v>0</v>
      </c>
      <c r="T7" s="38"/>
      <c r="U7" s="47">
        <v>5570225</v>
      </c>
      <c r="V7" s="38"/>
      <c r="W7" s="47">
        <v>-4256519043</v>
      </c>
      <c r="X7" s="38"/>
      <c r="Y7" s="47">
        <v>4026662</v>
      </c>
    </row>
    <row r="8" spans="1:25" ht="21.75" customHeight="1" x14ac:dyDescent="0.2">
      <c r="A8" s="9" t="s">
        <v>236</v>
      </c>
      <c r="C8" s="9" t="s">
        <v>238</v>
      </c>
      <c r="E8" s="9" t="s">
        <v>239</v>
      </c>
      <c r="G8" s="37">
        <v>31000000</v>
      </c>
      <c r="H8" s="38"/>
      <c r="I8" s="37">
        <v>393.75900000000001</v>
      </c>
      <c r="J8" s="38"/>
      <c r="K8" s="37">
        <v>12206529000</v>
      </c>
      <c r="L8" s="38"/>
      <c r="M8" s="37">
        <v>12514513073</v>
      </c>
      <c r="N8" s="38"/>
      <c r="O8" s="37">
        <v>0</v>
      </c>
      <c r="P8" s="38"/>
      <c r="Q8" s="37">
        <v>9246223</v>
      </c>
      <c r="R8" s="38"/>
      <c r="S8" s="37">
        <v>0</v>
      </c>
      <c r="T8" s="38"/>
      <c r="U8" s="37">
        <v>7536122</v>
      </c>
      <c r="V8" s="38"/>
      <c r="W8" s="37">
        <v>298737850</v>
      </c>
      <c r="X8" s="38"/>
      <c r="Y8" s="37">
        <v>298737850</v>
      </c>
    </row>
    <row r="9" spans="1:25" ht="21.75" customHeight="1" x14ac:dyDescent="0.2">
      <c r="A9" s="9" t="s">
        <v>236</v>
      </c>
      <c r="C9" s="9" t="s">
        <v>240</v>
      </c>
      <c r="E9" s="9" t="s">
        <v>239</v>
      </c>
      <c r="G9" s="37">
        <v>33000000</v>
      </c>
      <c r="H9" s="38"/>
      <c r="I9" s="37">
        <v>240.85149999999999</v>
      </c>
      <c r="J9" s="38"/>
      <c r="K9" s="37">
        <v>7948099500</v>
      </c>
      <c r="L9" s="38"/>
      <c r="M9" s="37">
        <v>8342675636</v>
      </c>
      <c r="N9" s="38"/>
      <c r="O9" s="37">
        <v>0</v>
      </c>
      <c r="P9" s="38"/>
      <c r="Q9" s="37">
        <v>6020512</v>
      </c>
      <c r="R9" s="38"/>
      <c r="S9" s="37">
        <v>0</v>
      </c>
      <c r="T9" s="38"/>
      <c r="U9" s="37">
        <v>4919084</v>
      </c>
      <c r="V9" s="38"/>
      <c r="W9" s="37">
        <v>388555624</v>
      </c>
      <c r="X9" s="38"/>
      <c r="Y9" s="37">
        <v>388555624</v>
      </c>
    </row>
    <row r="10" spans="1:25" ht="21.75" customHeight="1" x14ac:dyDescent="0.2">
      <c r="A10" s="9" t="s">
        <v>236</v>
      </c>
      <c r="C10" s="9" t="s">
        <v>241</v>
      </c>
      <c r="E10" s="9" t="s">
        <v>87</v>
      </c>
      <c r="G10" s="37">
        <v>34000000</v>
      </c>
      <c r="H10" s="38"/>
      <c r="I10" s="37">
        <v>300</v>
      </c>
      <c r="J10" s="38"/>
      <c r="K10" s="37">
        <v>10200000000</v>
      </c>
      <c r="L10" s="38"/>
      <c r="M10" s="37">
        <v>8119844555</v>
      </c>
      <c r="N10" s="38"/>
      <c r="O10" s="37">
        <v>0</v>
      </c>
      <c r="P10" s="38"/>
      <c r="Q10" s="37">
        <v>7726483</v>
      </c>
      <c r="R10" s="38"/>
      <c r="S10" s="37">
        <v>0</v>
      </c>
      <c r="T10" s="38"/>
      <c r="U10" s="37">
        <v>4671283</v>
      </c>
      <c r="V10" s="38"/>
      <c r="W10" s="37">
        <v>-2087881928</v>
      </c>
      <c r="X10" s="38"/>
      <c r="Y10" s="37">
        <v>-2087881928</v>
      </c>
    </row>
    <row r="11" spans="1:25" ht="21.75" customHeight="1" x14ac:dyDescent="0.2">
      <c r="A11" s="9" t="s">
        <v>242</v>
      </c>
      <c r="C11" s="9" t="s">
        <v>243</v>
      </c>
      <c r="E11" s="9" t="s">
        <v>87</v>
      </c>
      <c r="G11" s="37">
        <v>205000</v>
      </c>
      <c r="H11" s="38"/>
      <c r="I11" s="37">
        <v>4417</v>
      </c>
      <c r="J11" s="38"/>
      <c r="K11" s="37">
        <v>905485000</v>
      </c>
      <c r="L11" s="38"/>
      <c r="M11" s="37">
        <v>829211397</v>
      </c>
      <c r="N11" s="38"/>
      <c r="O11" s="37">
        <v>0</v>
      </c>
      <c r="P11" s="38"/>
      <c r="Q11" s="37">
        <v>685894</v>
      </c>
      <c r="R11" s="38"/>
      <c r="S11" s="37">
        <v>0</v>
      </c>
      <c r="T11" s="38"/>
      <c r="U11" s="37">
        <v>2710289</v>
      </c>
      <c r="V11" s="38"/>
      <c r="W11" s="37">
        <v>-76959497</v>
      </c>
      <c r="X11" s="38"/>
      <c r="Y11" s="37">
        <v>-76959497</v>
      </c>
    </row>
    <row r="12" spans="1:25" ht="21.75" customHeight="1" x14ac:dyDescent="0.2">
      <c r="A12" s="9" t="s">
        <v>242</v>
      </c>
      <c r="C12" s="9" t="s">
        <v>243</v>
      </c>
      <c r="E12" s="9" t="s">
        <v>244</v>
      </c>
      <c r="G12" s="37">
        <v>2000</v>
      </c>
      <c r="H12" s="38"/>
      <c r="I12" s="37">
        <v>5100</v>
      </c>
      <c r="J12" s="38"/>
      <c r="K12" s="37">
        <v>10200000</v>
      </c>
      <c r="L12" s="38"/>
      <c r="M12" s="37">
        <v>8747369</v>
      </c>
      <c r="N12" s="38"/>
      <c r="O12" s="37">
        <v>0</v>
      </c>
      <c r="P12" s="38"/>
      <c r="Q12" s="37">
        <v>7726</v>
      </c>
      <c r="R12" s="38"/>
      <c r="S12" s="37">
        <v>0</v>
      </c>
      <c r="T12" s="38"/>
      <c r="U12" s="37">
        <v>2710289</v>
      </c>
      <c r="V12" s="38"/>
      <c r="W12" s="37">
        <v>-1460357</v>
      </c>
      <c r="X12" s="38"/>
      <c r="Y12" s="37">
        <v>-76959497</v>
      </c>
    </row>
    <row r="13" spans="1:25" ht="21.75" customHeight="1" x14ac:dyDescent="0.2">
      <c r="A13" s="9" t="s">
        <v>242</v>
      </c>
      <c r="C13" s="9" t="s">
        <v>243</v>
      </c>
      <c r="E13" s="9" t="s">
        <v>239</v>
      </c>
      <c r="G13" s="37">
        <v>166000</v>
      </c>
      <c r="H13" s="38"/>
      <c r="I13" s="37">
        <v>4000</v>
      </c>
      <c r="J13" s="38"/>
      <c r="K13" s="37">
        <v>664000000</v>
      </c>
      <c r="L13" s="38"/>
      <c r="M13" s="37">
        <v>780935993</v>
      </c>
      <c r="N13" s="38"/>
      <c r="O13" s="37">
        <v>0</v>
      </c>
      <c r="P13" s="38"/>
      <c r="Q13" s="37">
        <v>502980</v>
      </c>
      <c r="R13" s="38"/>
      <c r="S13" s="37">
        <v>0</v>
      </c>
      <c r="T13" s="38"/>
      <c r="U13" s="37">
        <v>2710289</v>
      </c>
      <c r="V13" s="38"/>
      <c r="W13" s="37">
        <v>116433013</v>
      </c>
      <c r="X13" s="38"/>
      <c r="Y13" s="37">
        <v>-76959497</v>
      </c>
    </row>
    <row r="14" spans="1:25" ht="21.75" customHeight="1" x14ac:dyDescent="0.2">
      <c r="A14" s="9" t="s">
        <v>242</v>
      </c>
      <c r="C14" s="9" t="s">
        <v>245</v>
      </c>
      <c r="E14" s="9" t="s">
        <v>244</v>
      </c>
      <c r="G14" s="37">
        <v>2074000</v>
      </c>
      <c r="H14" s="38"/>
      <c r="I14" s="37">
        <v>2299.7588999999998</v>
      </c>
      <c r="J14" s="38"/>
      <c r="K14" s="37">
        <v>4769699958.6000004</v>
      </c>
      <c r="L14" s="38"/>
      <c r="M14" s="37">
        <v>3247496158</v>
      </c>
      <c r="N14" s="38"/>
      <c r="O14" s="37">
        <v>0</v>
      </c>
      <c r="P14" s="38"/>
      <c r="Q14" s="37">
        <v>3613045</v>
      </c>
      <c r="R14" s="38"/>
      <c r="S14" s="37">
        <v>0</v>
      </c>
      <c r="T14" s="38"/>
      <c r="U14" s="37">
        <v>10714035</v>
      </c>
      <c r="V14" s="38"/>
      <c r="W14" s="37">
        <v>-1525816845.5999999</v>
      </c>
      <c r="X14" s="38"/>
      <c r="Y14" s="37">
        <v>-1525816845.5999999</v>
      </c>
    </row>
    <row r="15" spans="1:25" ht="21.75" customHeight="1" x14ac:dyDescent="0.2">
      <c r="A15" s="9" t="s">
        <v>242</v>
      </c>
      <c r="C15" s="9" t="s">
        <v>246</v>
      </c>
      <c r="E15" s="9" t="s">
        <v>87</v>
      </c>
      <c r="G15" s="37">
        <v>567000</v>
      </c>
      <c r="H15" s="38"/>
      <c r="I15" s="37">
        <v>4872</v>
      </c>
      <c r="J15" s="38"/>
      <c r="K15" s="37">
        <v>2762424000</v>
      </c>
      <c r="L15" s="38"/>
      <c r="M15" s="37">
        <v>2551833521</v>
      </c>
      <c r="N15" s="38"/>
      <c r="O15" s="37">
        <v>0</v>
      </c>
      <c r="P15" s="38"/>
      <c r="Q15" s="37">
        <v>2092529</v>
      </c>
      <c r="R15" s="38"/>
      <c r="S15" s="37">
        <v>0</v>
      </c>
      <c r="T15" s="38"/>
      <c r="U15" s="37">
        <v>5633496</v>
      </c>
      <c r="V15" s="38"/>
      <c r="W15" s="37">
        <v>-212683008</v>
      </c>
      <c r="X15" s="38"/>
      <c r="Y15" s="37">
        <v>-212683008</v>
      </c>
    </row>
    <row r="16" spans="1:25" ht="21.75" customHeight="1" x14ac:dyDescent="0.2">
      <c r="A16" s="9" t="s">
        <v>242</v>
      </c>
      <c r="C16" s="9" t="s">
        <v>246</v>
      </c>
      <c r="E16" s="9" t="s">
        <v>244</v>
      </c>
      <c r="G16" s="37">
        <v>433000</v>
      </c>
      <c r="H16" s="38"/>
      <c r="I16" s="37">
        <v>5397.9629999999997</v>
      </c>
      <c r="J16" s="38"/>
      <c r="K16" s="37">
        <v>2337317979</v>
      </c>
      <c r="L16" s="38"/>
      <c r="M16" s="37">
        <v>2096295853</v>
      </c>
      <c r="N16" s="38"/>
      <c r="O16" s="37">
        <v>0</v>
      </c>
      <c r="P16" s="38"/>
      <c r="Q16" s="37">
        <v>1770511</v>
      </c>
      <c r="R16" s="38"/>
      <c r="S16" s="37">
        <v>0</v>
      </c>
      <c r="T16" s="38"/>
      <c r="U16" s="37">
        <v>5633496</v>
      </c>
      <c r="V16" s="38"/>
      <c r="W16" s="37">
        <v>-242792637</v>
      </c>
      <c r="X16" s="38"/>
      <c r="Y16" s="37">
        <v>-212683008</v>
      </c>
    </row>
    <row r="17" spans="1:25" ht="21.75" customHeight="1" x14ac:dyDescent="0.2">
      <c r="A17" s="9" t="s">
        <v>242</v>
      </c>
      <c r="C17" s="9" t="s">
        <v>247</v>
      </c>
      <c r="E17" s="9" t="s">
        <v>244</v>
      </c>
      <c r="G17" s="37">
        <v>490000</v>
      </c>
      <c r="H17" s="38"/>
      <c r="I17" s="37">
        <v>3995</v>
      </c>
      <c r="J17" s="38"/>
      <c r="K17" s="37">
        <v>1957550000</v>
      </c>
      <c r="L17" s="38"/>
      <c r="M17" s="37">
        <v>1504139750</v>
      </c>
      <c r="N17" s="38"/>
      <c r="O17" s="37">
        <v>0</v>
      </c>
      <c r="P17" s="38"/>
      <c r="Q17" s="37">
        <v>1482837</v>
      </c>
      <c r="R17" s="38"/>
      <c r="S17" s="37">
        <v>0</v>
      </c>
      <c r="T17" s="38"/>
      <c r="U17" s="37">
        <v>5226898</v>
      </c>
      <c r="V17" s="38"/>
      <c r="W17" s="37">
        <v>-454893087</v>
      </c>
      <c r="X17" s="38"/>
      <c r="Y17" s="37">
        <v>-454893087</v>
      </c>
    </row>
    <row r="18" spans="1:25" ht="21.75" customHeight="1" x14ac:dyDescent="0.2">
      <c r="A18" s="9" t="s">
        <v>242</v>
      </c>
      <c r="C18" s="9" t="s">
        <v>247</v>
      </c>
      <c r="E18" s="9" t="s">
        <v>239</v>
      </c>
      <c r="G18" s="37">
        <v>1507000</v>
      </c>
      <c r="H18" s="38"/>
      <c r="I18" s="37">
        <v>3092.1167999999998</v>
      </c>
      <c r="J18" s="38"/>
      <c r="K18" s="37">
        <v>4659820017.6000004</v>
      </c>
      <c r="L18" s="38"/>
      <c r="M18" s="37">
        <v>5610828575</v>
      </c>
      <c r="N18" s="38"/>
      <c r="O18" s="37">
        <v>0</v>
      </c>
      <c r="P18" s="38"/>
      <c r="Q18" s="37">
        <v>3529803</v>
      </c>
      <c r="R18" s="38"/>
      <c r="S18" s="37">
        <v>0</v>
      </c>
      <c r="T18" s="38"/>
      <c r="U18" s="37">
        <v>5226898</v>
      </c>
      <c r="V18" s="38"/>
      <c r="W18" s="37">
        <v>947478754.39999998</v>
      </c>
      <c r="X18" s="38"/>
      <c r="Y18" s="37">
        <v>-454893087</v>
      </c>
    </row>
    <row r="19" spans="1:25" ht="21.75" customHeight="1" x14ac:dyDescent="0.2">
      <c r="A19" s="9" t="s">
        <v>242</v>
      </c>
      <c r="C19" s="9" t="s">
        <v>248</v>
      </c>
      <c r="E19" s="9" t="s">
        <v>244</v>
      </c>
      <c r="G19" s="37">
        <v>2216000</v>
      </c>
      <c r="H19" s="38"/>
      <c r="I19" s="37">
        <v>3132.0396999999998</v>
      </c>
      <c r="J19" s="38"/>
      <c r="K19" s="37">
        <v>6940599975.1999998</v>
      </c>
      <c r="L19" s="38"/>
      <c r="M19" s="37">
        <v>5099582138</v>
      </c>
      <c r="N19" s="38"/>
      <c r="O19" s="37">
        <v>0</v>
      </c>
      <c r="P19" s="38"/>
      <c r="Q19" s="37">
        <v>5257488</v>
      </c>
      <c r="R19" s="38"/>
      <c r="S19" s="37">
        <v>0</v>
      </c>
      <c r="T19" s="38"/>
      <c r="U19" s="37">
        <v>5337853</v>
      </c>
      <c r="V19" s="38"/>
      <c r="W19" s="37">
        <v>-1846275325.2</v>
      </c>
      <c r="X19" s="38"/>
      <c r="Y19" s="37">
        <v>-1846275325.2</v>
      </c>
    </row>
    <row r="20" spans="1:25" ht="21.75" customHeight="1" x14ac:dyDescent="0.2">
      <c r="A20" s="9" t="s">
        <v>242</v>
      </c>
      <c r="C20" s="9" t="s">
        <v>248</v>
      </c>
      <c r="E20" s="9" t="s">
        <v>239</v>
      </c>
      <c r="G20" s="37">
        <v>2784000</v>
      </c>
      <c r="H20" s="38"/>
      <c r="I20" s="37">
        <v>2260.2011000000002</v>
      </c>
      <c r="J20" s="38"/>
      <c r="K20" s="37">
        <v>6292399862.3999996</v>
      </c>
      <c r="L20" s="38"/>
      <c r="M20" s="37">
        <v>7761476225</v>
      </c>
      <c r="N20" s="38"/>
      <c r="O20" s="37">
        <v>0</v>
      </c>
      <c r="P20" s="38"/>
      <c r="Q20" s="37">
        <v>4766487</v>
      </c>
      <c r="R20" s="38"/>
      <c r="S20" s="37">
        <v>0</v>
      </c>
      <c r="T20" s="38"/>
      <c r="U20" s="37">
        <v>5337853</v>
      </c>
      <c r="V20" s="38"/>
      <c r="W20" s="37">
        <v>1464309875.5999999</v>
      </c>
      <c r="X20" s="38"/>
      <c r="Y20" s="37">
        <v>-1846275325.2</v>
      </c>
    </row>
    <row r="21" spans="1:25" ht="21.75" customHeight="1" x14ac:dyDescent="0.2">
      <c r="A21" s="9" t="s">
        <v>242</v>
      </c>
      <c r="C21" s="9" t="s">
        <v>249</v>
      </c>
      <c r="E21" s="9" t="s">
        <v>87</v>
      </c>
      <c r="G21" s="37">
        <v>5000000</v>
      </c>
      <c r="H21" s="38"/>
      <c r="I21" s="37">
        <v>1219.2152000000001</v>
      </c>
      <c r="J21" s="38"/>
      <c r="K21" s="37">
        <v>6096076000</v>
      </c>
      <c r="L21" s="38"/>
      <c r="M21" s="37">
        <v>4301738960</v>
      </c>
      <c r="N21" s="38"/>
      <c r="O21" s="37">
        <v>0</v>
      </c>
      <c r="P21" s="38"/>
      <c r="Q21" s="37">
        <v>4617768</v>
      </c>
      <c r="R21" s="38"/>
      <c r="S21" s="37">
        <v>0</v>
      </c>
      <c r="T21" s="38"/>
      <c r="U21" s="37">
        <v>7921256</v>
      </c>
      <c r="V21" s="38"/>
      <c r="W21" s="37">
        <v>-1798954808</v>
      </c>
      <c r="X21" s="38"/>
      <c r="Y21" s="37">
        <v>-1798954808</v>
      </c>
    </row>
    <row r="22" spans="1:25" ht="21.75" customHeight="1" x14ac:dyDescent="0.2">
      <c r="A22" s="9" t="s">
        <v>242</v>
      </c>
      <c r="C22" s="9" t="s">
        <v>249</v>
      </c>
      <c r="E22" s="9" t="s">
        <v>244</v>
      </c>
      <c r="G22" s="37">
        <v>2563000</v>
      </c>
      <c r="H22" s="38"/>
      <c r="I22" s="37">
        <v>1537.8295000000001</v>
      </c>
      <c r="J22" s="38"/>
      <c r="K22" s="37">
        <v>3941457008.5</v>
      </c>
      <c r="L22" s="38"/>
      <c r="M22" s="37">
        <v>2491909947</v>
      </c>
      <c r="N22" s="38"/>
      <c r="O22" s="37">
        <v>0</v>
      </c>
      <c r="P22" s="38"/>
      <c r="Q22" s="37">
        <v>2985634</v>
      </c>
      <c r="R22" s="38"/>
      <c r="S22" s="37">
        <v>0</v>
      </c>
      <c r="T22" s="38"/>
      <c r="U22" s="37">
        <v>7921256</v>
      </c>
      <c r="V22" s="38"/>
      <c r="W22" s="37">
        <v>-1452532695.5</v>
      </c>
      <c r="X22" s="38"/>
      <c r="Y22" s="37">
        <v>-1798954808</v>
      </c>
    </row>
    <row r="23" spans="1:25" ht="21.75" customHeight="1" x14ac:dyDescent="0.2">
      <c r="A23" s="9" t="s">
        <v>242</v>
      </c>
      <c r="C23" s="9" t="s">
        <v>249</v>
      </c>
      <c r="E23" s="9" t="s">
        <v>239</v>
      </c>
      <c r="G23" s="37">
        <v>2437000</v>
      </c>
      <c r="H23" s="38"/>
      <c r="I23" s="37">
        <v>848.53800000000001</v>
      </c>
      <c r="J23" s="38"/>
      <c r="K23" s="37">
        <v>2067887106</v>
      </c>
      <c r="L23" s="38"/>
      <c r="M23" s="37">
        <v>2948971462</v>
      </c>
      <c r="N23" s="38"/>
      <c r="O23" s="37">
        <v>0</v>
      </c>
      <c r="P23" s="38"/>
      <c r="Q23" s="37">
        <v>1566413</v>
      </c>
      <c r="R23" s="38"/>
      <c r="S23" s="37">
        <v>0</v>
      </c>
      <c r="T23" s="38"/>
      <c r="U23" s="37">
        <v>7921256</v>
      </c>
      <c r="V23" s="38"/>
      <c r="W23" s="37">
        <v>879517943</v>
      </c>
      <c r="X23" s="38"/>
      <c r="Y23" s="37">
        <v>-1798954808</v>
      </c>
    </row>
    <row r="24" spans="1:25" ht="21.75" customHeight="1" x14ac:dyDescent="0.2">
      <c r="A24" s="9" t="s">
        <v>250</v>
      </c>
      <c r="C24" s="9" t="s">
        <v>251</v>
      </c>
      <c r="E24" s="9" t="s">
        <v>81</v>
      </c>
      <c r="G24" s="37">
        <v>51000000</v>
      </c>
      <c r="H24" s="38"/>
      <c r="I24" s="37">
        <v>28.196100000000001</v>
      </c>
      <c r="J24" s="38"/>
      <c r="K24" s="37">
        <v>1438001100</v>
      </c>
      <c r="L24" s="38"/>
      <c r="M24" s="37">
        <v>2191338780</v>
      </c>
      <c r="N24" s="38"/>
      <c r="O24" s="37">
        <v>0</v>
      </c>
      <c r="P24" s="38"/>
      <c r="Q24" s="37">
        <v>1088768</v>
      </c>
      <c r="R24" s="38"/>
      <c r="S24" s="37">
        <v>0</v>
      </c>
      <c r="T24" s="38"/>
      <c r="U24" s="37">
        <v>5377859</v>
      </c>
      <c r="V24" s="38"/>
      <c r="W24" s="37">
        <v>752248912</v>
      </c>
      <c r="X24" s="38"/>
      <c r="Y24" s="37">
        <v>-33187726</v>
      </c>
    </row>
    <row r="25" spans="1:25" ht="21.75" customHeight="1" x14ac:dyDescent="0.2">
      <c r="A25" s="9" t="s">
        <v>250</v>
      </c>
      <c r="C25" s="9" t="s">
        <v>252</v>
      </c>
      <c r="E25" s="9" t="s">
        <v>253</v>
      </c>
      <c r="G25" s="37">
        <v>42000000</v>
      </c>
      <c r="H25" s="38"/>
      <c r="I25" s="37">
        <v>2</v>
      </c>
      <c r="J25" s="38"/>
      <c r="K25" s="37">
        <v>84000000</v>
      </c>
      <c r="L25" s="38"/>
      <c r="M25" s="37">
        <v>83936370</v>
      </c>
      <c r="N25" s="38"/>
      <c r="O25" s="37">
        <v>0</v>
      </c>
      <c r="P25" s="38"/>
      <c r="Q25" s="37">
        <v>63332</v>
      </c>
      <c r="R25" s="38"/>
      <c r="S25" s="37">
        <v>0</v>
      </c>
      <c r="T25" s="38"/>
      <c r="U25" s="37">
        <v>2434582</v>
      </c>
      <c r="V25" s="38"/>
      <c r="W25" s="37">
        <v>-126962</v>
      </c>
      <c r="X25" s="38"/>
      <c r="Y25" s="37">
        <v>-126962</v>
      </c>
    </row>
    <row r="26" spans="1:25" ht="21.75" customHeight="1" x14ac:dyDescent="0.2">
      <c r="A26" s="9" t="s">
        <v>250</v>
      </c>
      <c r="C26" s="9" t="s">
        <v>252</v>
      </c>
      <c r="E26" s="9" t="s">
        <v>87</v>
      </c>
      <c r="G26" s="37">
        <v>9000000</v>
      </c>
      <c r="H26" s="38"/>
      <c r="I26" s="37">
        <v>17</v>
      </c>
      <c r="J26" s="38"/>
      <c r="K26" s="37">
        <v>153000000</v>
      </c>
      <c r="L26" s="38"/>
      <c r="M26" s="37">
        <v>26979544</v>
      </c>
      <c r="N26" s="38"/>
      <c r="O26" s="37">
        <v>0</v>
      </c>
      <c r="P26" s="38"/>
      <c r="Q26" s="37">
        <v>115845</v>
      </c>
      <c r="R26" s="38"/>
      <c r="S26" s="37">
        <v>0</v>
      </c>
      <c r="T26" s="38"/>
      <c r="U26" s="37">
        <v>2434582</v>
      </c>
      <c r="V26" s="38"/>
      <c r="W26" s="37">
        <v>-126136301</v>
      </c>
      <c r="X26" s="38"/>
      <c r="Y26" s="37">
        <v>-126962</v>
      </c>
    </row>
    <row r="27" spans="1:25" ht="21.75" customHeight="1" x14ac:dyDescent="0.2">
      <c r="A27" s="9" t="s">
        <v>250</v>
      </c>
      <c r="C27" s="9" t="s">
        <v>254</v>
      </c>
      <c r="E27" s="9" t="s">
        <v>81</v>
      </c>
      <c r="G27" s="37">
        <v>51000000</v>
      </c>
      <c r="H27" s="38"/>
      <c r="I27" s="37">
        <v>123.899</v>
      </c>
      <c r="J27" s="38"/>
      <c r="K27" s="37">
        <v>6318849000</v>
      </c>
      <c r="L27" s="38"/>
      <c r="M27" s="37">
        <v>6879784610</v>
      </c>
      <c r="N27" s="38"/>
      <c r="O27" s="37">
        <v>0</v>
      </c>
      <c r="P27" s="38"/>
      <c r="Q27" s="37">
        <v>4786296</v>
      </c>
      <c r="R27" s="38"/>
      <c r="S27" s="37">
        <v>0</v>
      </c>
      <c r="T27" s="38"/>
      <c r="U27" s="37">
        <v>1630504</v>
      </c>
      <c r="V27" s="38"/>
      <c r="W27" s="37">
        <v>556149314</v>
      </c>
      <c r="X27" s="38"/>
      <c r="Y27" s="37">
        <v>556149314</v>
      </c>
    </row>
    <row r="28" spans="1:25" ht="21.75" customHeight="1" x14ac:dyDescent="0.2">
      <c r="A28" s="9" t="s">
        <v>255</v>
      </c>
      <c r="C28" s="9" t="s">
        <v>256</v>
      </c>
      <c r="E28" s="9" t="s">
        <v>257</v>
      </c>
      <c r="G28" s="37">
        <v>171000000</v>
      </c>
      <c r="H28" s="38"/>
      <c r="I28" s="37">
        <v>0</v>
      </c>
      <c r="J28" s="38"/>
      <c r="K28" s="37">
        <v>0</v>
      </c>
      <c r="L28" s="38"/>
      <c r="M28" s="37">
        <v>4100891220</v>
      </c>
      <c r="N28" s="38"/>
      <c r="O28" s="37">
        <v>0</v>
      </c>
      <c r="P28" s="38"/>
      <c r="Q28" s="37">
        <v>0</v>
      </c>
      <c r="R28" s="38"/>
      <c r="S28" s="37">
        <v>0</v>
      </c>
      <c r="T28" s="38"/>
      <c r="U28" s="37">
        <v>5804580</v>
      </c>
      <c r="V28" s="38"/>
      <c r="W28" s="37">
        <v>4100891220</v>
      </c>
      <c r="X28" s="38"/>
      <c r="Y28" s="37">
        <v>4100891220</v>
      </c>
    </row>
    <row r="29" spans="1:25" ht="21.75" customHeight="1" x14ac:dyDescent="0.2">
      <c r="A29" s="9" t="s">
        <v>258</v>
      </c>
      <c r="C29" s="9" t="s">
        <v>259</v>
      </c>
      <c r="E29" s="9" t="s">
        <v>260</v>
      </c>
      <c r="G29" s="37">
        <v>12000000</v>
      </c>
      <c r="H29" s="38"/>
      <c r="I29" s="37">
        <v>182</v>
      </c>
      <c r="J29" s="38"/>
      <c r="K29" s="37">
        <v>2184000000</v>
      </c>
      <c r="L29" s="38"/>
      <c r="M29" s="37">
        <v>1774654680</v>
      </c>
      <c r="N29" s="38"/>
      <c r="O29" s="37">
        <v>0</v>
      </c>
      <c r="P29" s="38"/>
      <c r="Q29" s="37">
        <v>1654318</v>
      </c>
      <c r="R29" s="38"/>
      <c r="S29" s="37">
        <v>0</v>
      </c>
      <c r="T29" s="38"/>
      <c r="U29" s="37">
        <v>9388893</v>
      </c>
      <c r="V29" s="38"/>
      <c r="W29" s="37">
        <v>-410999638</v>
      </c>
      <c r="X29" s="38"/>
      <c r="Y29" s="37">
        <v>469195218</v>
      </c>
    </row>
    <row r="30" spans="1:25" ht="21.75" customHeight="1" x14ac:dyDescent="0.2">
      <c r="A30" s="9" t="s">
        <v>258</v>
      </c>
      <c r="C30" s="9" t="s">
        <v>259</v>
      </c>
      <c r="E30" s="9" t="s">
        <v>239</v>
      </c>
      <c r="G30" s="37">
        <v>15000000</v>
      </c>
      <c r="H30" s="38"/>
      <c r="I30" s="37">
        <v>159.33330000000001</v>
      </c>
      <c r="J30" s="38"/>
      <c r="K30" s="37">
        <v>2389999500</v>
      </c>
      <c r="L30" s="38"/>
      <c r="M30" s="37">
        <v>2503102461</v>
      </c>
      <c r="N30" s="38"/>
      <c r="O30" s="37">
        <v>0</v>
      </c>
      <c r="P30" s="38"/>
      <c r="Q30" s="37">
        <v>1810335</v>
      </c>
      <c r="R30" s="38"/>
      <c r="S30" s="37">
        <v>0</v>
      </c>
      <c r="T30" s="38"/>
      <c r="U30" s="37">
        <v>9388893</v>
      </c>
      <c r="V30" s="38"/>
      <c r="W30" s="37">
        <v>111292626</v>
      </c>
      <c r="X30" s="38"/>
      <c r="Y30" s="37">
        <v>469195218</v>
      </c>
    </row>
    <row r="31" spans="1:25" ht="21.75" customHeight="1" x14ac:dyDescent="0.2">
      <c r="A31" s="9" t="s">
        <v>258</v>
      </c>
      <c r="C31" s="9" t="s">
        <v>261</v>
      </c>
      <c r="E31" s="9" t="s">
        <v>260</v>
      </c>
      <c r="G31" s="37">
        <v>10220000</v>
      </c>
      <c r="H31" s="38"/>
      <c r="I31" s="37">
        <v>128.0215</v>
      </c>
      <c r="J31" s="38"/>
      <c r="K31" s="37">
        <v>1308379730</v>
      </c>
      <c r="L31" s="38"/>
      <c r="M31" s="37">
        <v>919103250</v>
      </c>
      <c r="N31" s="38"/>
      <c r="O31" s="37">
        <v>0</v>
      </c>
      <c r="P31" s="38"/>
      <c r="Q31" s="37">
        <v>991045</v>
      </c>
      <c r="R31" s="38"/>
      <c r="S31" s="37">
        <v>0</v>
      </c>
      <c r="T31" s="38"/>
      <c r="U31" s="37">
        <v>780215</v>
      </c>
      <c r="V31" s="38"/>
      <c r="W31" s="37">
        <v>-390267525</v>
      </c>
      <c r="X31" s="38"/>
      <c r="Y31" s="37">
        <v>-10075745</v>
      </c>
    </row>
    <row r="32" spans="1:25" ht="21.75" customHeight="1" x14ac:dyDescent="0.2">
      <c r="A32" s="9" t="s">
        <v>236</v>
      </c>
      <c r="C32" s="9" t="s">
        <v>262</v>
      </c>
      <c r="G32" s="37">
        <v>0</v>
      </c>
      <c r="H32" s="38"/>
      <c r="I32" s="37">
        <v>0</v>
      </c>
      <c r="J32" s="38"/>
      <c r="K32" s="37">
        <v>0</v>
      </c>
      <c r="L32" s="38"/>
      <c r="M32" s="37">
        <v>0</v>
      </c>
      <c r="N32" s="38"/>
      <c r="O32" s="37">
        <v>0</v>
      </c>
      <c r="P32" s="38"/>
      <c r="Q32" s="37">
        <v>0</v>
      </c>
      <c r="R32" s="38"/>
      <c r="S32" s="37">
        <v>0</v>
      </c>
      <c r="T32" s="38"/>
      <c r="U32" s="37">
        <v>0</v>
      </c>
      <c r="V32" s="38"/>
      <c r="W32" s="37">
        <v>0</v>
      </c>
      <c r="X32" s="38"/>
      <c r="Y32" s="37">
        <v>2942965808</v>
      </c>
    </row>
    <row r="33" spans="1:25" ht="21.75" customHeight="1" x14ac:dyDescent="0.2">
      <c r="A33" s="9" t="s">
        <v>236</v>
      </c>
      <c r="C33" s="9" t="s">
        <v>263</v>
      </c>
      <c r="G33" s="37">
        <v>0</v>
      </c>
      <c r="H33" s="38"/>
      <c r="I33" s="37">
        <v>0</v>
      </c>
      <c r="J33" s="38"/>
      <c r="K33" s="37">
        <v>0</v>
      </c>
      <c r="L33" s="38"/>
      <c r="M33" s="37">
        <v>0</v>
      </c>
      <c r="N33" s="38"/>
      <c r="O33" s="37">
        <v>0</v>
      </c>
      <c r="P33" s="38"/>
      <c r="Q33" s="37">
        <v>0</v>
      </c>
      <c r="R33" s="38"/>
      <c r="S33" s="37">
        <v>0</v>
      </c>
      <c r="T33" s="38"/>
      <c r="U33" s="37">
        <v>0</v>
      </c>
      <c r="V33" s="38"/>
      <c r="W33" s="37">
        <v>0</v>
      </c>
      <c r="X33" s="38"/>
      <c r="Y33" s="37">
        <v>-1282060189.2</v>
      </c>
    </row>
    <row r="34" spans="1:25" ht="21.75" customHeight="1" x14ac:dyDescent="0.2">
      <c r="A34" s="9" t="s">
        <v>236</v>
      </c>
      <c r="C34" s="9" t="s">
        <v>263</v>
      </c>
      <c r="G34" s="37">
        <v>0</v>
      </c>
      <c r="H34" s="38"/>
      <c r="I34" s="37">
        <v>0</v>
      </c>
      <c r="J34" s="38"/>
      <c r="K34" s="37">
        <v>0</v>
      </c>
      <c r="L34" s="38"/>
      <c r="M34" s="37">
        <v>0</v>
      </c>
      <c r="N34" s="38"/>
      <c r="O34" s="37">
        <v>0</v>
      </c>
      <c r="P34" s="38"/>
      <c r="Q34" s="37">
        <v>0</v>
      </c>
      <c r="R34" s="38"/>
      <c r="S34" s="37">
        <v>0</v>
      </c>
      <c r="T34" s="38"/>
      <c r="U34" s="37">
        <v>0</v>
      </c>
      <c r="V34" s="38"/>
      <c r="W34" s="37">
        <v>0</v>
      </c>
      <c r="X34" s="38"/>
      <c r="Y34" s="37">
        <v>-349997705.80000001</v>
      </c>
    </row>
    <row r="35" spans="1:25" ht="21.75" customHeight="1" x14ac:dyDescent="0.2">
      <c r="A35" s="9" t="s">
        <v>236</v>
      </c>
      <c r="C35" s="9" t="s">
        <v>264</v>
      </c>
      <c r="G35" s="37">
        <v>0</v>
      </c>
      <c r="H35" s="38"/>
      <c r="I35" s="37">
        <v>0</v>
      </c>
      <c r="J35" s="38"/>
      <c r="K35" s="37">
        <v>0</v>
      </c>
      <c r="L35" s="38"/>
      <c r="M35" s="37">
        <v>0</v>
      </c>
      <c r="N35" s="38"/>
      <c r="O35" s="37">
        <v>0</v>
      </c>
      <c r="P35" s="38"/>
      <c r="Q35" s="37">
        <v>0</v>
      </c>
      <c r="R35" s="38"/>
      <c r="S35" s="37">
        <v>0</v>
      </c>
      <c r="T35" s="38"/>
      <c r="U35" s="37">
        <v>0</v>
      </c>
      <c r="V35" s="38"/>
      <c r="W35" s="37">
        <v>0</v>
      </c>
      <c r="X35" s="38"/>
      <c r="Y35" s="37">
        <v>-330783199</v>
      </c>
    </row>
    <row r="36" spans="1:25" ht="21.75" customHeight="1" x14ac:dyDescent="0.2">
      <c r="A36" s="9" t="s">
        <v>236</v>
      </c>
      <c r="C36" s="9" t="s">
        <v>264</v>
      </c>
      <c r="G36" s="37">
        <v>0</v>
      </c>
      <c r="H36" s="38"/>
      <c r="I36" s="37">
        <v>0</v>
      </c>
      <c r="J36" s="38"/>
      <c r="K36" s="37">
        <v>0</v>
      </c>
      <c r="L36" s="38"/>
      <c r="M36" s="37">
        <v>0</v>
      </c>
      <c r="N36" s="38"/>
      <c r="O36" s="37">
        <v>0</v>
      </c>
      <c r="P36" s="38"/>
      <c r="Q36" s="37">
        <v>0</v>
      </c>
      <c r="R36" s="38"/>
      <c r="S36" s="37">
        <v>0</v>
      </c>
      <c r="T36" s="38"/>
      <c r="U36" s="37">
        <v>0</v>
      </c>
      <c r="V36" s="38"/>
      <c r="W36" s="37">
        <v>0</v>
      </c>
      <c r="X36" s="38"/>
      <c r="Y36" s="37">
        <v>-4279055085</v>
      </c>
    </row>
    <row r="37" spans="1:25" ht="21.75" customHeight="1" x14ac:dyDescent="0.2">
      <c r="A37" s="9" t="s">
        <v>236</v>
      </c>
      <c r="C37" s="9" t="s">
        <v>265</v>
      </c>
      <c r="G37" s="37">
        <v>0</v>
      </c>
      <c r="H37" s="38"/>
      <c r="I37" s="37">
        <v>0</v>
      </c>
      <c r="J37" s="38"/>
      <c r="K37" s="37">
        <v>0</v>
      </c>
      <c r="L37" s="38"/>
      <c r="M37" s="37">
        <v>0</v>
      </c>
      <c r="N37" s="38"/>
      <c r="O37" s="37">
        <v>0</v>
      </c>
      <c r="P37" s="38"/>
      <c r="Q37" s="37">
        <v>0</v>
      </c>
      <c r="R37" s="38"/>
      <c r="S37" s="37">
        <v>0</v>
      </c>
      <c r="T37" s="38"/>
      <c r="U37" s="37">
        <v>0</v>
      </c>
      <c r="V37" s="38"/>
      <c r="W37" s="37">
        <v>0</v>
      </c>
      <c r="X37" s="38"/>
      <c r="Y37" s="37">
        <v>-193423740</v>
      </c>
    </row>
    <row r="38" spans="1:25" ht="21.75" customHeight="1" x14ac:dyDescent="0.2">
      <c r="A38" s="9" t="s">
        <v>236</v>
      </c>
      <c r="C38" s="9" t="s">
        <v>266</v>
      </c>
      <c r="G38" s="37">
        <v>0</v>
      </c>
      <c r="H38" s="38"/>
      <c r="I38" s="37">
        <v>0</v>
      </c>
      <c r="J38" s="38"/>
      <c r="K38" s="37">
        <v>0</v>
      </c>
      <c r="L38" s="38"/>
      <c r="M38" s="37">
        <v>0</v>
      </c>
      <c r="N38" s="38"/>
      <c r="O38" s="37">
        <v>0</v>
      </c>
      <c r="P38" s="38"/>
      <c r="Q38" s="37">
        <v>0</v>
      </c>
      <c r="R38" s="38"/>
      <c r="S38" s="37">
        <v>0</v>
      </c>
      <c r="T38" s="38"/>
      <c r="U38" s="37">
        <v>0</v>
      </c>
      <c r="V38" s="38"/>
      <c r="W38" s="37">
        <v>0</v>
      </c>
      <c r="X38" s="38"/>
      <c r="Y38" s="37">
        <v>-1360513051</v>
      </c>
    </row>
    <row r="39" spans="1:25" ht="21.75" customHeight="1" x14ac:dyDescent="0.2">
      <c r="A39" s="9" t="s">
        <v>236</v>
      </c>
      <c r="C39" s="9" t="s">
        <v>267</v>
      </c>
      <c r="G39" s="37">
        <v>0</v>
      </c>
      <c r="H39" s="38"/>
      <c r="I39" s="37">
        <v>0</v>
      </c>
      <c r="J39" s="38"/>
      <c r="K39" s="37">
        <v>0</v>
      </c>
      <c r="L39" s="38"/>
      <c r="M39" s="37">
        <v>0</v>
      </c>
      <c r="N39" s="38"/>
      <c r="O39" s="37">
        <v>0</v>
      </c>
      <c r="P39" s="38"/>
      <c r="Q39" s="37">
        <v>0</v>
      </c>
      <c r="R39" s="38"/>
      <c r="S39" s="37">
        <v>0</v>
      </c>
      <c r="T39" s="38"/>
      <c r="U39" s="37">
        <v>0</v>
      </c>
      <c r="V39" s="38"/>
      <c r="W39" s="37">
        <v>0</v>
      </c>
      <c r="X39" s="38"/>
      <c r="Y39" s="37">
        <v>290097327</v>
      </c>
    </row>
    <row r="40" spans="1:25" ht="21.75" customHeight="1" x14ac:dyDescent="0.2">
      <c r="A40" s="9" t="s">
        <v>236</v>
      </c>
      <c r="C40" s="9" t="s">
        <v>268</v>
      </c>
      <c r="G40" s="37">
        <v>0</v>
      </c>
      <c r="H40" s="38"/>
      <c r="I40" s="37">
        <v>0</v>
      </c>
      <c r="J40" s="38"/>
      <c r="K40" s="37">
        <v>0</v>
      </c>
      <c r="L40" s="38"/>
      <c r="M40" s="37">
        <v>0</v>
      </c>
      <c r="N40" s="38"/>
      <c r="O40" s="37">
        <v>0</v>
      </c>
      <c r="P40" s="38"/>
      <c r="Q40" s="37">
        <v>0</v>
      </c>
      <c r="R40" s="38"/>
      <c r="S40" s="37">
        <v>0</v>
      </c>
      <c r="T40" s="38"/>
      <c r="U40" s="37">
        <v>0</v>
      </c>
      <c r="V40" s="38"/>
      <c r="W40" s="37">
        <v>0</v>
      </c>
      <c r="X40" s="38"/>
      <c r="Y40" s="37">
        <v>4287343613</v>
      </c>
    </row>
    <row r="41" spans="1:25" ht="21.75" customHeight="1" x14ac:dyDescent="0.2">
      <c r="A41" s="9" t="s">
        <v>236</v>
      </c>
      <c r="C41" s="9" t="s">
        <v>268</v>
      </c>
      <c r="G41" s="37">
        <v>0</v>
      </c>
      <c r="H41" s="38"/>
      <c r="I41" s="37">
        <v>0</v>
      </c>
      <c r="J41" s="38"/>
      <c r="K41" s="37">
        <v>0</v>
      </c>
      <c r="L41" s="38"/>
      <c r="M41" s="37">
        <v>0</v>
      </c>
      <c r="N41" s="38"/>
      <c r="O41" s="37">
        <v>0</v>
      </c>
      <c r="P41" s="38"/>
      <c r="Q41" s="37">
        <v>0</v>
      </c>
      <c r="R41" s="38"/>
      <c r="S41" s="37">
        <v>0</v>
      </c>
      <c r="T41" s="38"/>
      <c r="U41" s="37">
        <v>0</v>
      </c>
      <c r="V41" s="38"/>
      <c r="W41" s="37">
        <v>0</v>
      </c>
      <c r="X41" s="38"/>
      <c r="Y41" s="37">
        <v>406574064</v>
      </c>
    </row>
    <row r="42" spans="1:25" ht="21.75" customHeight="1" x14ac:dyDescent="0.2">
      <c r="A42" s="9" t="s">
        <v>236</v>
      </c>
      <c r="C42" s="9" t="s">
        <v>268</v>
      </c>
      <c r="G42" s="37">
        <v>0</v>
      </c>
      <c r="H42" s="38"/>
      <c r="I42" s="37">
        <v>0</v>
      </c>
      <c r="J42" s="38"/>
      <c r="K42" s="37">
        <v>0</v>
      </c>
      <c r="L42" s="38"/>
      <c r="M42" s="37">
        <v>0</v>
      </c>
      <c r="N42" s="38"/>
      <c r="O42" s="37">
        <v>0</v>
      </c>
      <c r="P42" s="38"/>
      <c r="Q42" s="37">
        <v>0</v>
      </c>
      <c r="R42" s="38"/>
      <c r="S42" s="37">
        <v>0</v>
      </c>
      <c r="T42" s="38"/>
      <c r="U42" s="37">
        <v>0</v>
      </c>
      <c r="V42" s="38"/>
      <c r="W42" s="37">
        <v>0</v>
      </c>
      <c r="X42" s="38"/>
      <c r="Y42" s="37">
        <v>103129820</v>
      </c>
    </row>
    <row r="43" spans="1:25" ht="21.75" customHeight="1" x14ac:dyDescent="0.2">
      <c r="A43" s="9" t="s">
        <v>236</v>
      </c>
      <c r="C43" s="9" t="s">
        <v>269</v>
      </c>
      <c r="G43" s="37">
        <v>0</v>
      </c>
      <c r="H43" s="38"/>
      <c r="I43" s="37">
        <v>0</v>
      </c>
      <c r="J43" s="38"/>
      <c r="K43" s="37">
        <v>0</v>
      </c>
      <c r="L43" s="38"/>
      <c r="M43" s="37">
        <v>0</v>
      </c>
      <c r="N43" s="38"/>
      <c r="O43" s="37">
        <v>0</v>
      </c>
      <c r="P43" s="38"/>
      <c r="Q43" s="37">
        <v>0</v>
      </c>
      <c r="R43" s="38"/>
      <c r="S43" s="37">
        <v>0</v>
      </c>
      <c r="T43" s="38"/>
      <c r="U43" s="37">
        <v>0</v>
      </c>
      <c r="V43" s="38"/>
      <c r="W43" s="37">
        <v>0</v>
      </c>
      <c r="X43" s="38"/>
      <c r="Y43" s="37">
        <v>719227500</v>
      </c>
    </row>
    <row r="44" spans="1:25" ht="21.75" customHeight="1" x14ac:dyDescent="0.2">
      <c r="A44" s="9" t="s">
        <v>236</v>
      </c>
      <c r="C44" s="9" t="s">
        <v>270</v>
      </c>
      <c r="G44" s="37">
        <v>0</v>
      </c>
      <c r="H44" s="38"/>
      <c r="I44" s="37">
        <v>0</v>
      </c>
      <c r="J44" s="38"/>
      <c r="K44" s="37">
        <v>0</v>
      </c>
      <c r="L44" s="38"/>
      <c r="M44" s="37">
        <v>0</v>
      </c>
      <c r="N44" s="38"/>
      <c r="O44" s="37">
        <v>0</v>
      </c>
      <c r="P44" s="38"/>
      <c r="Q44" s="37">
        <v>0</v>
      </c>
      <c r="R44" s="38"/>
      <c r="S44" s="37">
        <v>0</v>
      </c>
      <c r="T44" s="38"/>
      <c r="U44" s="37">
        <v>0</v>
      </c>
      <c r="V44" s="38"/>
      <c r="W44" s="37">
        <v>0</v>
      </c>
      <c r="X44" s="38"/>
      <c r="Y44" s="37">
        <v>992516242</v>
      </c>
    </row>
    <row r="45" spans="1:25" ht="21.75" customHeight="1" x14ac:dyDescent="0.2">
      <c r="A45" s="9" t="s">
        <v>236</v>
      </c>
      <c r="C45" s="9" t="s">
        <v>271</v>
      </c>
      <c r="G45" s="37">
        <v>0</v>
      </c>
      <c r="H45" s="38"/>
      <c r="I45" s="37">
        <v>0</v>
      </c>
      <c r="J45" s="38"/>
      <c r="K45" s="37">
        <v>0</v>
      </c>
      <c r="L45" s="38"/>
      <c r="M45" s="37">
        <v>0</v>
      </c>
      <c r="N45" s="38"/>
      <c r="O45" s="37">
        <v>0</v>
      </c>
      <c r="P45" s="38"/>
      <c r="Q45" s="37">
        <v>0</v>
      </c>
      <c r="R45" s="38"/>
      <c r="S45" s="37">
        <v>0</v>
      </c>
      <c r="T45" s="38"/>
      <c r="U45" s="37">
        <v>0</v>
      </c>
      <c r="V45" s="38"/>
      <c r="W45" s="37">
        <v>0</v>
      </c>
      <c r="X45" s="38"/>
      <c r="Y45" s="37">
        <v>-30113621</v>
      </c>
    </row>
    <row r="46" spans="1:25" ht="21.75" customHeight="1" x14ac:dyDescent="0.2">
      <c r="A46" s="9" t="s">
        <v>236</v>
      </c>
      <c r="C46" s="9" t="s">
        <v>271</v>
      </c>
      <c r="G46" s="37">
        <v>0</v>
      </c>
      <c r="H46" s="38"/>
      <c r="I46" s="37">
        <v>0</v>
      </c>
      <c r="J46" s="38"/>
      <c r="K46" s="37">
        <v>0</v>
      </c>
      <c r="L46" s="38"/>
      <c r="M46" s="37">
        <v>0</v>
      </c>
      <c r="N46" s="38"/>
      <c r="O46" s="37">
        <v>0</v>
      </c>
      <c r="P46" s="38"/>
      <c r="Q46" s="37">
        <v>0</v>
      </c>
      <c r="R46" s="38"/>
      <c r="S46" s="37">
        <v>0</v>
      </c>
      <c r="T46" s="38"/>
      <c r="U46" s="37">
        <v>0</v>
      </c>
      <c r="V46" s="38"/>
      <c r="W46" s="37">
        <v>0</v>
      </c>
      <c r="X46" s="38"/>
      <c r="Y46" s="37">
        <v>826584841</v>
      </c>
    </row>
    <row r="47" spans="1:25" ht="21.75" customHeight="1" x14ac:dyDescent="0.2">
      <c r="A47" s="9" t="s">
        <v>236</v>
      </c>
      <c r="C47" s="9" t="s">
        <v>271</v>
      </c>
      <c r="G47" s="37">
        <v>0</v>
      </c>
      <c r="H47" s="38"/>
      <c r="I47" s="37">
        <v>0</v>
      </c>
      <c r="J47" s="38"/>
      <c r="K47" s="37">
        <v>0</v>
      </c>
      <c r="L47" s="38"/>
      <c r="M47" s="37">
        <v>0</v>
      </c>
      <c r="N47" s="38"/>
      <c r="O47" s="37">
        <v>0</v>
      </c>
      <c r="P47" s="38"/>
      <c r="Q47" s="37">
        <v>0</v>
      </c>
      <c r="R47" s="38"/>
      <c r="S47" s="37">
        <v>0</v>
      </c>
      <c r="T47" s="38"/>
      <c r="U47" s="37">
        <v>0</v>
      </c>
      <c r="V47" s="38"/>
      <c r="W47" s="37">
        <v>0</v>
      </c>
      <c r="X47" s="38"/>
      <c r="Y47" s="37">
        <v>-411877254</v>
      </c>
    </row>
    <row r="48" spans="1:25" ht="21.75" customHeight="1" x14ac:dyDescent="0.2">
      <c r="A48" s="9" t="s">
        <v>236</v>
      </c>
      <c r="C48" s="9" t="s">
        <v>272</v>
      </c>
      <c r="G48" s="37">
        <v>0</v>
      </c>
      <c r="H48" s="38"/>
      <c r="I48" s="37">
        <v>0</v>
      </c>
      <c r="J48" s="38"/>
      <c r="K48" s="37">
        <v>0</v>
      </c>
      <c r="L48" s="38"/>
      <c r="M48" s="37">
        <v>0</v>
      </c>
      <c r="N48" s="38"/>
      <c r="O48" s="37">
        <v>0</v>
      </c>
      <c r="P48" s="38"/>
      <c r="Q48" s="37">
        <v>0</v>
      </c>
      <c r="R48" s="38"/>
      <c r="S48" s="37">
        <v>0</v>
      </c>
      <c r="T48" s="38"/>
      <c r="U48" s="37">
        <v>0</v>
      </c>
      <c r="V48" s="38"/>
      <c r="W48" s="37">
        <v>0</v>
      </c>
      <c r="X48" s="38"/>
      <c r="Y48" s="37">
        <v>-347554341</v>
      </c>
    </row>
    <row r="49" spans="1:25" ht="21.75" customHeight="1" x14ac:dyDescent="0.2">
      <c r="A49" s="9" t="s">
        <v>250</v>
      </c>
      <c r="C49" s="9" t="s">
        <v>273</v>
      </c>
      <c r="G49" s="37">
        <v>0</v>
      </c>
      <c r="H49" s="38"/>
      <c r="I49" s="37">
        <v>0</v>
      </c>
      <c r="J49" s="38"/>
      <c r="K49" s="37">
        <v>0</v>
      </c>
      <c r="L49" s="38"/>
      <c r="M49" s="37">
        <v>0</v>
      </c>
      <c r="N49" s="38"/>
      <c r="O49" s="37">
        <v>0</v>
      </c>
      <c r="P49" s="38"/>
      <c r="Q49" s="37">
        <v>0</v>
      </c>
      <c r="R49" s="38"/>
      <c r="S49" s="37">
        <v>0</v>
      </c>
      <c r="T49" s="38"/>
      <c r="U49" s="37">
        <v>0</v>
      </c>
      <c r="V49" s="38"/>
      <c r="W49" s="37">
        <v>0</v>
      </c>
      <c r="X49" s="38"/>
      <c r="Y49" s="37">
        <v>2318355384.822</v>
      </c>
    </row>
    <row r="50" spans="1:25" ht="21.75" customHeight="1" x14ac:dyDescent="0.2">
      <c r="A50" s="9" t="s">
        <v>250</v>
      </c>
      <c r="C50" s="9" t="s">
        <v>274</v>
      </c>
      <c r="G50" s="37">
        <v>0</v>
      </c>
      <c r="H50" s="38"/>
      <c r="I50" s="37">
        <v>0</v>
      </c>
      <c r="J50" s="38"/>
      <c r="K50" s="37">
        <v>0</v>
      </c>
      <c r="L50" s="38"/>
      <c r="M50" s="37">
        <v>0</v>
      </c>
      <c r="N50" s="38"/>
      <c r="O50" s="37">
        <v>0</v>
      </c>
      <c r="P50" s="38"/>
      <c r="Q50" s="37">
        <v>0</v>
      </c>
      <c r="R50" s="38"/>
      <c r="S50" s="37">
        <v>0</v>
      </c>
      <c r="T50" s="38"/>
      <c r="U50" s="37">
        <v>0</v>
      </c>
      <c r="V50" s="38"/>
      <c r="W50" s="37">
        <v>0</v>
      </c>
      <c r="X50" s="38"/>
      <c r="Y50" s="37">
        <v>454200081</v>
      </c>
    </row>
    <row r="51" spans="1:25" ht="21.75" customHeight="1" x14ac:dyDescent="0.2">
      <c r="A51" s="9" t="s">
        <v>250</v>
      </c>
      <c r="C51" s="9" t="s">
        <v>275</v>
      </c>
      <c r="G51" s="37">
        <v>0</v>
      </c>
      <c r="H51" s="38"/>
      <c r="I51" s="37">
        <v>0</v>
      </c>
      <c r="J51" s="38"/>
      <c r="K51" s="37">
        <v>0</v>
      </c>
      <c r="L51" s="38"/>
      <c r="M51" s="37">
        <v>0</v>
      </c>
      <c r="N51" s="38"/>
      <c r="O51" s="37">
        <v>0</v>
      </c>
      <c r="P51" s="38"/>
      <c r="Q51" s="37">
        <v>0</v>
      </c>
      <c r="R51" s="38"/>
      <c r="S51" s="37">
        <v>0</v>
      </c>
      <c r="T51" s="38"/>
      <c r="U51" s="37">
        <v>0</v>
      </c>
      <c r="V51" s="38"/>
      <c r="W51" s="37">
        <v>0</v>
      </c>
      <c r="X51" s="38"/>
      <c r="Y51" s="37">
        <v>2045646617</v>
      </c>
    </row>
    <row r="52" spans="1:25" ht="21.75" customHeight="1" x14ac:dyDescent="0.2">
      <c r="A52" s="9" t="s">
        <v>250</v>
      </c>
      <c r="C52" s="9" t="s">
        <v>276</v>
      </c>
      <c r="G52" s="37">
        <v>0</v>
      </c>
      <c r="H52" s="38"/>
      <c r="I52" s="37">
        <v>0</v>
      </c>
      <c r="J52" s="38"/>
      <c r="K52" s="37">
        <v>0</v>
      </c>
      <c r="L52" s="38"/>
      <c r="M52" s="37">
        <v>0</v>
      </c>
      <c r="N52" s="38"/>
      <c r="O52" s="37">
        <v>0</v>
      </c>
      <c r="P52" s="38"/>
      <c r="Q52" s="37">
        <v>0</v>
      </c>
      <c r="R52" s="38"/>
      <c r="S52" s="37">
        <v>0</v>
      </c>
      <c r="T52" s="38"/>
      <c r="U52" s="37">
        <v>0</v>
      </c>
      <c r="V52" s="38"/>
      <c r="W52" s="37">
        <v>0</v>
      </c>
      <c r="X52" s="38"/>
      <c r="Y52" s="37">
        <v>788517129</v>
      </c>
    </row>
    <row r="53" spans="1:25" ht="21.75" customHeight="1" x14ac:dyDescent="0.2">
      <c r="A53" s="9" t="s">
        <v>250</v>
      </c>
      <c r="C53" s="9" t="s">
        <v>276</v>
      </c>
      <c r="G53" s="37">
        <v>0</v>
      </c>
      <c r="H53" s="38"/>
      <c r="I53" s="37">
        <v>0</v>
      </c>
      <c r="J53" s="38"/>
      <c r="K53" s="37">
        <v>0</v>
      </c>
      <c r="L53" s="38"/>
      <c r="M53" s="37">
        <v>0</v>
      </c>
      <c r="N53" s="38"/>
      <c r="O53" s="37">
        <v>0</v>
      </c>
      <c r="P53" s="38"/>
      <c r="Q53" s="37">
        <v>0</v>
      </c>
      <c r="R53" s="38"/>
      <c r="S53" s="37">
        <v>0</v>
      </c>
      <c r="T53" s="38"/>
      <c r="U53" s="37">
        <v>0</v>
      </c>
      <c r="V53" s="38"/>
      <c r="W53" s="37">
        <v>0</v>
      </c>
      <c r="X53" s="38"/>
      <c r="Y53" s="37">
        <v>-451925201.80000001</v>
      </c>
    </row>
    <row r="54" spans="1:25" ht="21.75" customHeight="1" x14ac:dyDescent="0.2">
      <c r="A54" s="9" t="s">
        <v>250</v>
      </c>
      <c r="C54" s="9" t="s">
        <v>276</v>
      </c>
      <c r="G54" s="37">
        <v>0</v>
      </c>
      <c r="H54" s="38"/>
      <c r="I54" s="37">
        <v>0</v>
      </c>
      <c r="J54" s="38"/>
      <c r="K54" s="37">
        <v>0</v>
      </c>
      <c r="L54" s="38"/>
      <c r="M54" s="37">
        <v>0</v>
      </c>
      <c r="N54" s="38"/>
      <c r="O54" s="37">
        <v>0</v>
      </c>
      <c r="P54" s="38"/>
      <c r="Q54" s="37">
        <v>0</v>
      </c>
      <c r="R54" s="38"/>
      <c r="S54" s="37">
        <v>0</v>
      </c>
      <c r="T54" s="38"/>
      <c r="U54" s="37">
        <v>0</v>
      </c>
      <c r="V54" s="38"/>
      <c r="W54" s="37">
        <v>0</v>
      </c>
      <c r="X54" s="38"/>
      <c r="Y54" s="37">
        <v>12830933</v>
      </c>
    </row>
    <row r="55" spans="1:25" ht="21.75" customHeight="1" x14ac:dyDescent="0.2">
      <c r="A55" s="9" t="s">
        <v>250</v>
      </c>
      <c r="C55" s="9" t="s">
        <v>277</v>
      </c>
      <c r="G55" s="37">
        <v>0</v>
      </c>
      <c r="H55" s="38"/>
      <c r="I55" s="37">
        <v>0</v>
      </c>
      <c r="J55" s="38"/>
      <c r="K55" s="37">
        <v>0</v>
      </c>
      <c r="L55" s="38"/>
      <c r="M55" s="37">
        <v>0</v>
      </c>
      <c r="N55" s="38"/>
      <c r="O55" s="37">
        <v>0</v>
      </c>
      <c r="P55" s="38"/>
      <c r="Q55" s="37">
        <v>0</v>
      </c>
      <c r="R55" s="38"/>
      <c r="S55" s="37">
        <v>0</v>
      </c>
      <c r="T55" s="38"/>
      <c r="U55" s="37">
        <v>0</v>
      </c>
      <c r="V55" s="38"/>
      <c r="W55" s="37">
        <v>0</v>
      </c>
      <c r="X55" s="38"/>
      <c r="Y55" s="37">
        <v>2226040060</v>
      </c>
    </row>
    <row r="56" spans="1:25" ht="21.75" customHeight="1" x14ac:dyDescent="0.2">
      <c r="A56" s="9" t="s">
        <v>250</v>
      </c>
      <c r="C56" s="9" t="s">
        <v>278</v>
      </c>
      <c r="G56" s="37">
        <v>0</v>
      </c>
      <c r="H56" s="38"/>
      <c r="I56" s="37">
        <v>0</v>
      </c>
      <c r="J56" s="38"/>
      <c r="K56" s="37">
        <v>0</v>
      </c>
      <c r="L56" s="38"/>
      <c r="M56" s="37">
        <v>0</v>
      </c>
      <c r="N56" s="38"/>
      <c r="O56" s="37">
        <v>0</v>
      </c>
      <c r="P56" s="38"/>
      <c r="Q56" s="37">
        <v>0</v>
      </c>
      <c r="R56" s="38"/>
      <c r="S56" s="37">
        <v>0</v>
      </c>
      <c r="T56" s="38"/>
      <c r="U56" s="37">
        <v>0</v>
      </c>
      <c r="V56" s="38"/>
      <c r="W56" s="37">
        <v>0</v>
      </c>
      <c r="X56" s="38"/>
      <c r="Y56" s="37">
        <v>-232517466</v>
      </c>
    </row>
    <row r="57" spans="1:25" ht="21.75" customHeight="1" x14ac:dyDescent="0.2">
      <c r="A57" s="9" t="s">
        <v>250</v>
      </c>
      <c r="C57" s="9" t="s">
        <v>279</v>
      </c>
      <c r="G57" s="37">
        <v>0</v>
      </c>
      <c r="H57" s="38"/>
      <c r="I57" s="37">
        <v>0</v>
      </c>
      <c r="J57" s="38"/>
      <c r="K57" s="37">
        <v>0</v>
      </c>
      <c r="L57" s="38"/>
      <c r="M57" s="37">
        <v>0</v>
      </c>
      <c r="N57" s="38"/>
      <c r="O57" s="37">
        <v>0</v>
      </c>
      <c r="P57" s="38"/>
      <c r="Q57" s="37">
        <v>0</v>
      </c>
      <c r="R57" s="38"/>
      <c r="S57" s="37">
        <v>0</v>
      </c>
      <c r="T57" s="38"/>
      <c r="U57" s="37">
        <v>0</v>
      </c>
      <c r="V57" s="38"/>
      <c r="W57" s="37">
        <v>0</v>
      </c>
      <c r="X57" s="38"/>
      <c r="Y57" s="37">
        <v>11365247808</v>
      </c>
    </row>
    <row r="58" spans="1:25" ht="21.75" customHeight="1" x14ac:dyDescent="0.2">
      <c r="A58" s="9" t="s">
        <v>250</v>
      </c>
      <c r="C58" s="9" t="s">
        <v>279</v>
      </c>
      <c r="G58" s="37">
        <v>0</v>
      </c>
      <c r="H58" s="38"/>
      <c r="I58" s="37">
        <v>0</v>
      </c>
      <c r="J58" s="38"/>
      <c r="K58" s="37">
        <v>0</v>
      </c>
      <c r="L58" s="38"/>
      <c r="M58" s="37">
        <v>0</v>
      </c>
      <c r="N58" s="38"/>
      <c r="O58" s="37">
        <v>0</v>
      </c>
      <c r="P58" s="38"/>
      <c r="Q58" s="37">
        <v>0</v>
      </c>
      <c r="R58" s="38"/>
      <c r="S58" s="37">
        <v>0</v>
      </c>
      <c r="T58" s="38"/>
      <c r="U58" s="37">
        <v>0</v>
      </c>
      <c r="V58" s="38"/>
      <c r="W58" s="37">
        <v>0</v>
      </c>
      <c r="X58" s="38"/>
      <c r="Y58" s="37">
        <v>249626382</v>
      </c>
    </row>
    <row r="59" spans="1:25" ht="21.75" customHeight="1" x14ac:dyDescent="0.2">
      <c r="A59" s="9" t="s">
        <v>250</v>
      </c>
      <c r="C59" s="9" t="s">
        <v>279</v>
      </c>
      <c r="G59" s="37">
        <v>0</v>
      </c>
      <c r="H59" s="38"/>
      <c r="I59" s="37">
        <v>0</v>
      </c>
      <c r="J59" s="38"/>
      <c r="K59" s="37">
        <v>0</v>
      </c>
      <c r="L59" s="38"/>
      <c r="M59" s="37">
        <v>0</v>
      </c>
      <c r="N59" s="38"/>
      <c r="O59" s="37">
        <v>0</v>
      </c>
      <c r="P59" s="38"/>
      <c r="Q59" s="37">
        <v>0</v>
      </c>
      <c r="R59" s="38"/>
      <c r="S59" s="37">
        <v>0</v>
      </c>
      <c r="T59" s="38"/>
      <c r="U59" s="37">
        <v>0</v>
      </c>
      <c r="V59" s="38"/>
      <c r="W59" s="37">
        <v>0</v>
      </c>
      <c r="X59" s="38"/>
      <c r="Y59" s="37">
        <v>82714760</v>
      </c>
    </row>
    <row r="60" spans="1:25" ht="21.75" customHeight="1" x14ac:dyDescent="0.2">
      <c r="A60" s="9" t="s">
        <v>250</v>
      </c>
      <c r="C60" s="9" t="s">
        <v>280</v>
      </c>
      <c r="G60" s="37">
        <v>0</v>
      </c>
      <c r="H60" s="38"/>
      <c r="I60" s="37">
        <v>0</v>
      </c>
      <c r="J60" s="38"/>
      <c r="K60" s="37">
        <v>0</v>
      </c>
      <c r="L60" s="38"/>
      <c r="M60" s="37">
        <v>0</v>
      </c>
      <c r="N60" s="38"/>
      <c r="O60" s="37">
        <v>0</v>
      </c>
      <c r="P60" s="38"/>
      <c r="Q60" s="37">
        <v>0</v>
      </c>
      <c r="R60" s="38"/>
      <c r="S60" s="37">
        <v>0</v>
      </c>
      <c r="T60" s="38"/>
      <c r="U60" s="37">
        <v>0</v>
      </c>
      <c r="V60" s="38"/>
      <c r="W60" s="37">
        <v>0</v>
      </c>
      <c r="X60" s="38"/>
      <c r="Y60" s="37">
        <v>-746247556</v>
      </c>
    </row>
    <row r="61" spans="1:25" ht="21.75" customHeight="1" x14ac:dyDescent="0.2">
      <c r="A61" s="9" t="s">
        <v>255</v>
      </c>
      <c r="C61" s="9" t="s">
        <v>281</v>
      </c>
      <c r="G61" s="37">
        <v>0</v>
      </c>
      <c r="H61" s="38"/>
      <c r="I61" s="37">
        <v>0</v>
      </c>
      <c r="J61" s="38"/>
      <c r="K61" s="37">
        <v>0</v>
      </c>
      <c r="L61" s="38"/>
      <c r="M61" s="37">
        <v>0</v>
      </c>
      <c r="N61" s="38"/>
      <c r="O61" s="37">
        <v>0</v>
      </c>
      <c r="P61" s="38"/>
      <c r="Q61" s="37">
        <v>0</v>
      </c>
      <c r="R61" s="38"/>
      <c r="S61" s="37">
        <v>0</v>
      </c>
      <c r="T61" s="38"/>
      <c r="U61" s="37">
        <v>0</v>
      </c>
      <c r="V61" s="38"/>
      <c r="W61" s="37">
        <v>0</v>
      </c>
      <c r="X61" s="38"/>
      <c r="Y61" s="37">
        <v>-2519359406</v>
      </c>
    </row>
    <row r="62" spans="1:25" ht="21.75" customHeight="1" x14ac:dyDescent="0.2">
      <c r="A62" s="9" t="s">
        <v>255</v>
      </c>
      <c r="C62" s="9" t="s">
        <v>281</v>
      </c>
      <c r="G62" s="37">
        <v>0</v>
      </c>
      <c r="H62" s="38"/>
      <c r="I62" s="37">
        <v>0</v>
      </c>
      <c r="J62" s="38"/>
      <c r="K62" s="37">
        <v>0</v>
      </c>
      <c r="L62" s="38"/>
      <c r="M62" s="37">
        <v>0</v>
      </c>
      <c r="N62" s="38"/>
      <c r="O62" s="37">
        <v>0</v>
      </c>
      <c r="P62" s="38"/>
      <c r="Q62" s="37">
        <v>0</v>
      </c>
      <c r="R62" s="38"/>
      <c r="S62" s="37">
        <v>0</v>
      </c>
      <c r="T62" s="38"/>
      <c r="U62" s="37">
        <v>0</v>
      </c>
      <c r="V62" s="38"/>
      <c r="W62" s="37">
        <v>0</v>
      </c>
      <c r="X62" s="38"/>
      <c r="Y62" s="37">
        <v>4014956</v>
      </c>
    </row>
    <row r="63" spans="1:25" ht="21.75" customHeight="1" x14ac:dyDescent="0.2">
      <c r="A63" s="9" t="s">
        <v>255</v>
      </c>
      <c r="C63" s="9" t="s">
        <v>282</v>
      </c>
      <c r="G63" s="37">
        <v>0</v>
      </c>
      <c r="H63" s="38"/>
      <c r="I63" s="37">
        <v>0</v>
      </c>
      <c r="J63" s="38"/>
      <c r="K63" s="37">
        <v>0</v>
      </c>
      <c r="L63" s="38"/>
      <c r="M63" s="37">
        <v>0</v>
      </c>
      <c r="N63" s="38"/>
      <c r="O63" s="37">
        <v>0</v>
      </c>
      <c r="P63" s="38"/>
      <c r="Q63" s="37">
        <v>0</v>
      </c>
      <c r="R63" s="38"/>
      <c r="S63" s="37">
        <v>0</v>
      </c>
      <c r="T63" s="38"/>
      <c r="U63" s="37">
        <v>0</v>
      </c>
      <c r="V63" s="38"/>
      <c r="W63" s="37">
        <v>0</v>
      </c>
      <c r="X63" s="38"/>
      <c r="Y63" s="37">
        <v>93562125</v>
      </c>
    </row>
    <row r="64" spans="1:25" ht="21.75" customHeight="1" x14ac:dyDescent="0.2">
      <c r="A64" s="9" t="s">
        <v>255</v>
      </c>
      <c r="C64" s="9" t="s">
        <v>282</v>
      </c>
      <c r="G64" s="37">
        <v>0</v>
      </c>
      <c r="H64" s="38"/>
      <c r="I64" s="37">
        <v>0</v>
      </c>
      <c r="J64" s="38"/>
      <c r="K64" s="37">
        <v>0</v>
      </c>
      <c r="L64" s="38"/>
      <c r="M64" s="37">
        <v>0</v>
      </c>
      <c r="N64" s="38"/>
      <c r="O64" s="37">
        <v>0</v>
      </c>
      <c r="P64" s="38"/>
      <c r="Q64" s="37">
        <v>0</v>
      </c>
      <c r="R64" s="38"/>
      <c r="S64" s="37">
        <v>0</v>
      </c>
      <c r="T64" s="38"/>
      <c r="U64" s="37">
        <v>0</v>
      </c>
      <c r="V64" s="38"/>
      <c r="W64" s="37">
        <v>0</v>
      </c>
      <c r="X64" s="38"/>
      <c r="Y64" s="37">
        <v>1198789094</v>
      </c>
    </row>
    <row r="65" spans="1:25" ht="21.75" customHeight="1" x14ac:dyDescent="0.2">
      <c r="A65" s="9" t="s">
        <v>255</v>
      </c>
      <c r="C65" s="9" t="s">
        <v>283</v>
      </c>
      <c r="G65" s="37">
        <v>0</v>
      </c>
      <c r="H65" s="38"/>
      <c r="I65" s="37">
        <v>0</v>
      </c>
      <c r="J65" s="38"/>
      <c r="K65" s="37">
        <v>0</v>
      </c>
      <c r="L65" s="38"/>
      <c r="M65" s="37">
        <v>0</v>
      </c>
      <c r="N65" s="38"/>
      <c r="O65" s="37">
        <v>0</v>
      </c>
      <c r="P65" s="38"/>
      <c r="Q65" s="37">
        <v>0</v>
      </c>
      <c r="R65" s="38"/>
      <c r="S65" s="37">
        <v>0</v>
      </c>
      <c r="T65" s="38"/>
      <c r="U65" s="37">
        <v>0</v>
      </c>
      <c r="V65" s="38"/>
      <c r="W65" s="37">
        <v>0</v>
      </c>
      <c r="X65" s="38"/>
      <c r="Y65" s="37">
        <v>-104046012</v>
      </c>
    </row>
    <row r="66" spans="1:25" ht="21.75" customHeight="1" x14ac:dyDescent="0.2">
      <c r="A66" s="9" t="s">
        <v>255</v>
      </c>
      <c r="C66" s="9" t="s">
        <v>283</v>
      </c>
      <c r="G66" s="37">
        <v>0</v>
      </c>
      <c r="H66" s="38"/>
      <c r="I66" s="37">
        <v>0</v>
      </c>
      <c r="J66" s="38"/>
      <c r="K66" s="37">
        <v>0</v>
      </c>
      <c r="L66" s="38"/>
      <c r="M66" s="37">
        <v>0</v>
      </c>
      <c r="N66" s="38"/>
      <c r="O66" s="37">
        <v>0</v>
      </c>
      <c r="P66" s="38"/>
      <c r="Q66" s="37">
        <v>0</v>
      </c>
      <c r="R66" s="38"/>
      <c r="S66" s="37">
        <v>0</v>
      </c>
      <c r="T66" s="38"/>
      <c r="U66" s="37">
        <v>0</v>
      </c>
      <c r="V66" s="38"/>
      <c r="W66" s="37">
        <v>0</v>
      </c>
      <c r="X66" s="38"/>
      <c r="Y66" s="37">
        <v>-6037869</v>
      </c>
    </row>
    <row r="67" spans="1:25" ht="21.75" customHeight="1" x14ac:dyDescent="0.2">
      <c r="A67" s="9" t="s">
        <v>255</v>
      </c>
      <c r="C67" s="9" t="s">
        <v>283</v>
      </c>
      <c r="G67" s="37">
        <v>0</v>
      </c>
      <c r="H67" s="38"/>
      <c r="I67" s="37">
        <v>0</v>
      </c>
      <c r="J67" s="38"/>
      <c r="K67" s="37">
        <v>0</v>
      </c>
      <c r="L67" s="38"/>
      <c r="M67" s="37">
        <v>0</v>
      </c>
      <c r="N67" s="38"/>
      <c r="O67" s="37">
        <v>0</v>
      </c>
      <c r="P67" s="38"/>
      <c r="Q67" s="37">
        <v>0</v>
      </c>
      <c r="R67" s="38"/>
      <c r="S67" s="37">
        <v>0</v>
      </c>
      <c r="T67" s="38"/>
      <c r="U67" s="37">
        <v>0</v>
      </c>
      <c r="V67" s="38"/>
      <c r="W67" s="37">
        <v>0</v>
      </c>
      <c r="X67" s="38"/>
      <c r="Y67" s="37">
        <v>2219762608</v>
      </c>
    </row>
    <row r="68" spans="1:25" ht="21.75" customHeight="1" x14ac:dyDescent="0.2">
      <c r="A68" s="9" t="s">
        <v>255</v>
      </c>
      <c r="C68" s="9" t="s">
        <v>256</v>
      </c>
      <c r="G68" s="37">
        <v>0</v>
      </c>
      <c r="H68" s="38"/>
      <c r="I68" s="37">
        <v>0</v>
      </c>
      <c r="J68" s="38"/>
      <c r="K68" s="37">
        <v>0</v>
      </c>
      <c r="L68" s="38"/>
      <c r="M68" s="37">
        <v>0</v>
      </c>
      <c r="N68" s="38"/>
      <c r="O68" s="37">
        <v>0</v>
      </c>
      <c r="P68" s="38"/>
      <c r="Q68" s="37">
        <v>0</v>
      </c>
      <c r="R68" s="38"/>
      <c r="S68" s="37">
        <v>0</v>
      </c>
      <c r="T68" s="38"/>
      <c r="U68" s="37">
        <v>0</v>
      </c>
      <c r="V68" s="38"/>
      <c r="W68" s="37">
        <v>0</v>
      </c>
      <c r="X68" s="38"/>
      <c r="Y68" s="37">
        <v>-649679624</v>
      </c>
    </row>
    <row r="69" spans="1:25" ht="21.75" customHeight="1" x14ac:dyDescent="0.2">
      <c r="A69" s="9" t="s">
        <v>255</v>
      </c>
      <c r="C69" s="9" t="s">
        <v>284</v>
      </c>
      <c r="G69" s="37">
        <v>0</v>
      </c>
      <c r="H69" s="38"/>
      <c r="I69" s="37">
        <v>0</v>
      </c>
      <c r="J69" s="38"/>
      <c r="K69" s="37">
        <v>0</v>
      </c>
      <c r="L69" s="38"/>
      <c r="M69" s="37">
        <v>0</v>
      </c>
      <c r="N69" s="38"/>
      <c r="O69" s="37">
        <v>0</v>
      </c>
      <c r="P69" s="38"/>
      <c r="Q69" s="37">
        <v>0</v>
      </c>
      <c r="R69" s="38"/>
      <c r="S69" s="37">
        <v>0</v>
      </c>
      <c r="T69" s="38"/>
      <c r="U69" s="37">
        <v>0</v>
      </c>
      <c r="V69" s="38"/>
      <c r="W69" s="37">
        <v>0</v>
      </c>
      <c r="X69" s="38"/>
      <c r="Y69" s="37">
        <v>-1154584686</v>
      </c>
    </row>
    <row r="70" spans="1:25" ht="21.75" customHeight="1" x14ac:dyDescent="0.2">
      <c r="A70" s="9" t="s">
        <v>255</v>
      </c>
      <c r="C70" s="9" t="s">
        <v>284</v>
      </c>
      <c r="G70" s="37">
        <v>0</v>
      </c>
      <c r="H70" s="38"/>
      <c r="I70" s="37">
        <v>0</v>
      </c>
      <c r="J70" s="38"/>
      <c r="K70" s="37">
        <v>0</v>
      </c>
      <c r="L70" s="38"/>
      <c r="M70" s="37">
        <v>0</v>
      </c>
      <c r="N70" s="38"/>
      <c r="O70" s="37">
        <v>0</v>
      </c>
      <c r="P70" s="38"/>
      <c r="Q70" s="37">
        <v>0</v>
      </c>
      <c r="R70" s="38"/>
      <c r="S70" s="37">
        <v>0</v>
      </c>
      <c r="T70" s="38"/>
      <c r="U70" s="37">
        <v>0</v>
      </c>
      <c r="V70" s="38"/>
      <c r="W70" s="37">
        <v>0</v>
      </c>
      <c r="X70" s="38"/>
      <c r="Y70" s="37">
        <v>1448700330</v>
      </c>
    </row>
    <row r="71" spans="1:25" ht="21.75" customHeight="1" x14ac:dyDescent="0.2">
      <c r="A71" s="9" t="s">
        <v>255</v>
      </c>
      <c r="C71" s="9" t="s">
        <v>284</v>
      </c>
      <c r="G71" s="37">
        <v>0</v>
      </c>
      <c r="H71" s="38"/>
      <c r="I71" s="37">
        <v>0</v>
      </c>
      <c r="J71" s="38"/>
      <c r="K71" s="37">
        <v>0</v>
      </c>
      <c r="L71" s="38"/>
      <c r="M71" s="37">
        <v>0</v>
      </c>
      <c r="N71" s="38"/>
      <c r="O71" s="37">
        <v>0</v>
      </c>
      <c r="P71" s="38"/>
      <c r="Q71" s="37">
        <v>0</v>
      </c>
      <c r="R71" s="38"/>
      <c r="S71" s="37">
        <v>0</v>
      </c>
      <c r="T71" s="38"/>
      <c r="U71" s="37">
        <v>0</v>
      </c>
      <c r="V71" s="38"/>
      <c r="W71" s="37">
        <v>0</v>
      </c>
      <c r="X71" s="38"/>
      <c r="Y71" s="37">
        <v>-259147918</v>
      </c>
    </row>
    <row r="72" spans="1:25" ht="21.75" customHeight="1" x14ac:dyDescent="0.2">
      <c r="A72" s="9" t="s">
        <v>255</v>
      </c>
      <c r="C72" s="9" t="s">
        <v>281</v>
      </c>
      <c r="G72" s="37">
        <v>0</v>
      </c>
      <c r="H72" s="38"/>
      <c r="I72" s="37">
        <v>0</v>
      </c>
      <c r="J72" s="38"/>
      <c r="K72" s="37">
        <v>0</v>
      </c>
      <c r="L72" s="38"/>
      <c r="M72" s="37">
        <v>0</v>
      </c>
      <c r="N72" s="38"/>
      <c r="O72" s="37">
        <v>0</v>
      </c>
      <c r="P72" s="38"/>
      <c r="Q72" s="37">
        <v>0</v>
      </c>
      <c r="R72" s="38"/>
      <c r="S72" s="37">
        <v>0</v>
      </c>
      <c r="T72" s="38"/>
      <c r="U72" s="37">
        <v>0</v>
      </c>
      <c r="V72" s="38"/>
      <c r="W72" s="37">
        <v>0</v>
      </c>
      <c r="X72" s="38"/>
      <c r="Y72" s="37">
        <v>418443132</v>
      </c>
    </row>
    <row r="73" spans="1:25" ht="21.75" customHeight="1" x14ac:dyDescent="0.2">
      <c r="A73" s="9" t="s">
        <v>255</v>
      </c>
      <c r="C73" s="9" t="s">
        <v>281</v>
      </c>
      <c r="G73" s="37">
        <v>0</v>
      </c>
      <c r="H73" s="38"/>
      <c r="I73" s="37">
        <v>0</v>
      </c>
      <c r="J73" s="38"/>
      <c r="K73" s="37">
        <v>0</v>
      </c>
      <c r="L73" s="38"/>
      <c r="M73" s="37">
        <v>0</v>
      </c>
      <c r="N73" s="38"/>
      <c r="O73" s="37">
        <v>0</v>
      </c>
      <c r="P73" s="38"/>
      <c r="Q73" s="37">
        <v>0</v>
      </c>
      <c r="R73" s="38"/>
      <c r="S73" s="37">
        <v>0</v>
      </c>
      <c r="T73" s="38"/>
      <c r="U73" s="37">
        <v>0</v>
      </c>
      <c r="V73" s="38"/>
      <c r="W73" s="37">
        <v>0</v>
      </c>
      <c r="X73" s="38"/>
      <c r="Y73" s="37">
        <v>-1189016986</v>
      </c>
    </row>
    <row r="74" spans="1:25" ht="21.75" customHeight="1" x14ac:dyDescent="0.2">
      <c r="A74" s="9" t="s">
        <v>258</v>
      </c>
      <c r="C74" s="9" t="s">
        <v>285</v>
      </c>
      <c r="G74" s="37">
        <v>0</v>
      </c>
      <c r="H74" s="38"/>
      <c r="I74" s="37">
        <v>0</v>
      </c>
      <c r="J74" s="38"/>
      <c r="K74" s="37">
        <v>0</v>
      </c>
      <c r="L74" s="38"/>
      <c r="M74" s="37">
        <v>0</v>
      </c>
      <c r="N74" s="38"/>
      <c r="O74" s="37">
        <v>0</v>
      </c>
      <c r="P74" s="38"/>
      <c r="Q74" s="37">
        <v>0</v>
      </c>
      <c r="R74" s="38"/>
      <c r="S74" s="37">
        <v>0</v>
      </c>
      <c r="T74" s="38"/>
      <c r="U74" s="37">
        <v>0</v>
      </c>
      <c r="V74" s="38"/>
      <c r="W74" s="37">
        <v>0</v>
      </c>
      <c r="X74" s="38"/>
      <c r="Y74" s="37">
        <v>376778483</v>
      </c>
    </row>
    <row r="75" spans="1:25" ht="21.75" customHeight="1" x14ac:dyDescent="0.2">
      <c r="A75" s="9" t="s">
        <v>258</v>
      </c>
      <c r="C75" s="9" t="s">
        <v>286</v>
      </c>
      <c r="G75" s="37">
        <v>0</v>
      </c>
      <c r="H75" s="38"/>
      <c r="I75" s="37">
        <v>0</v>
      </c>
      <c r="J75" s="38"/>
      <c r="K75" s="37">
        <v>0</v>
      </c>
      <c r="L75" s="38"/>
      <c r="M75" s="37">
        <v>0</v>
      </c>
      <c r="N75" s="38"/>
      <c r="O75" s="37">
        <v>0</v>
      </c>
      <c r="P75" s="38"/>
      <c r="Q75" s="37">
        <v>0</v>
      </c>
      <c r="R75" s="38"/>
      <c r="S75" s="37">
        <v>0</v>
      </c>
      <c r="T75" s="38"/>
      <c r="U75" s="37">
        <v>0</v>
      </c>
      <c r="V75" s="38"/>
      <c r="W75" s="37">
        <v>0</v>
      </c>
      <c r="X75" s="38"/>
      <c r="Y75" s="37">
        <v>655869636</v>
      </c>
    </row>
    <row r="76" spans="1:25" ht="21.75" customHeight="1" x14ac:dyDescent="0.2">
      <c r="A76" s="9" t="s">
        <v>258</v>
      </c>
      <c r="C76" s="9" t="s">
        <v>287</v>
      </c>
      <c r="G76" s="37">
        <v>0</v>
      </c>
      <c r="H76" s="38"/>
      <c r="I76" s="37">
        <v>0</v>
      </c>
      <c r="J76" s="38"/>
      <c r="K76" s="37">
        <v>0</v>
      </c>
      <c r="L76" s="38"/>
      <c r="M76" s="37">
        <v>0</v>
      </c>
      <c r="N76" s="38"/>
      <c r="O76" s="37">
        <v>0</v>
      </c>
      <c r="P76" s="38"/>
      <c r="Q76" s="37">
        <v>0</v>
      </c>
      <c r="R76" s="38"/>
      <c r="S76" s="37">
        <v>0</v>
      </c>
      <c r="T76" s="38"/>
      <c r="U76" s="37">
        <v>0</v>
      </c>
      <c r="V76" s="38"/>
      <c r="W76" s="37">
        <v>0</v>
      </c>
      <c r="X76" s="38"/>
      <c r="Y76" s="37">
        <v>447541992</v>
      </c>
    </row>
    <row r="77" spans="1:25" ht="21.75" customHeight="1" x14ac:dyDescent="0.2">
      <c r="A77" s="9" t="s">
        <v>258</v>
      </c>
      <c r="C77" s="9" t="s">
        <v>288</v>
      </c>
      <c r="G77" s="37">
        <v>0</v>
      </c>
      <c r="H77" s="38"/>
      <c r="I77" s="37">
        <v>0</v>
      </c>
      <c r="J77" s="38"/>
      <c r="K77" s="37">
        <v>0</v>
      </c>
      <c r="L77" s="38"/>
      <c r="M77" s="37">
        <v>0</v>
      </c>
      <c r="N77" s="38"/>
      <c r="O77" s="37">
        <v>0</v>
      </c>
      <c r="P77" s="38"/>
      <c r="Q77" s="37">
        <v>0</v>
      </c>
      <c r="R77" s="38"/>
      <c r="S77" s="37">
        <v>0</v>
      </c>
      <c r="T77" s="38"/>
      <c r="U77" s="37">
        <v>0</v>
      </c>
      <c r="V77" s="38"/>
      <c r="W77" s="37">
        <v>0</v>
      </c>
      <c r="X77" s="38"/>
      <c r="Y77" s="37">
        <v>529322283</v>
      </c>
    </row>
    <row r="78" spans="1:25" ht="21.75" customHeight="1" x14ac:dyDescent="0.2">
      <c r="A78" s="12" t="s">
        <v>258</v>
      </c>
      <c r="B78" s="13"/>
      <c r="C78" s="12" t="s">
        <v>289</v>
      </c>
      <c r="E78" s="13"/>
      <c r="G78" s="48">
        <v>0</v>
      </c>
      <c r="H78" s="38"/>
      <c r="I78" s="48">
        <v>0</v>
      </c>
      <c r="J78" s="38"/>
      <c r="K78" s="48">
        <v>0</v>
      </c>
      <c r="L78" s="38"/>
      <c r="M78" s="48">
        <v>0</v>
      </c>
      <c r="N78" s="38"/>
      <c r="O78" s="48">
        <v>0</v>
      </c>
      <c r="P78" s="38"/>
      <c r="Q78" s="48">
        <v>0</v>
      </c>
      <c r="R78" s="38"/>
      <c r="S78" s="48">
        <v>0</v>
      </c>
      <c r="T78" s="38"/>
      <c r="U78" s="48">
        <v>0</v>
      </c>
      <c r="V78" s="38"/>
      <c r="W78" s="48">
        <v>0</v>
      </c>
      <c r="X78" s="38"/>
      <c r="Y78" s="48">
        <v>-14110594</v>
      </c>
    </row>
    <row r="79" spans="1:25" s="39" customFormat="1" ht="21.75" customHeight="1" x14ac:dyDescent="0.2">
      <c r="A79" s="69" t="s">
        <v>63</v>
      </c>
      <c r="B79" s="69"/>
      <c r="C79" s="69"/>
      <c r="E79" s="54"/>
      <c r="G79" s="40"/>
      <c r="H79" s="56"/>
      <c r="I79" s="40"/>
      <c r="J79" s="56"/>
      <c r="K79" s="40">
        <f>SUM(K7:K78)</f>
        <v>96042774737.299988</v>
      </c>
      <c r="L79" s="56"/>
      <c r="M79" s="40">
        <f>SUM(M7:M78)</f>
        <v>90846840330</v>
      </c>
      <c r="N79" s="56"/>
      <c r="O79" s="40">
        <f>SUM(O7:O78)</f>
        <v>0</v>
      </c>
      <c r="P79" s="56"/>
      <c r="Q79" s="40">
        <f>SUM(Q7:Q78)</f>
        <v>72750118</v>
      </c>
      <c r="R79" s="56"/>
      <c r="S79" s="40">
        <f>SUM(S7:S78)</f>
        <v>0</v>
      </c>
      <c r="T79" s="56"/>
      <c r="U79" s="40">
        <f>SUM(U7:U78)</f>
        <v>134941986</v>
      </c>
      <c r="V79" s="56"/>
      <c r="W79" s="40">
        <f>SUM(W7:W78)</f>
        <v>-5268684525.3000011</v>
      </c>
      <c r="X79" s="56"/>
      <c r="Y79" s="40">
        <f>SUM(Y7:Y78)</f>
        <v>13566440686.021999</v>
      </c>
    </row>
  </sheetData>
  <mergeCells count="6">
    <mergeCell ref="A79:C79"/>
    <mergeCell ref="A1:Y1"/>
    <mergeCell ref="A2:Y2"/>
    <mergeCell ref="A3:Y3"/>
    <mergeCell ref="A4:Y4"/>
    <mergeCell ref="E5:W5"/>
  </mergeCells>
  <pageMargins left="0.39" right="0.39" top="0.39" bottom="0.39" header="0" footer="0"/>
  <pageSetup paperSize="9" scale="60" fitToWidth="0" fitToHeight="0" orientation="landscape" r:id="rId1"/>
  <rowBreaks count="1" manualBreakCount="1">
    <brk id="37" max="2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45"/>
  <sheetViews>
    <sheetView rightToLeft="1" view="pageBreakPreview" zoomScale="80" zoomScaleNormal="80" zoomScaleSheetLayoutView="80" workbookViewId="0">
      <selection sqref="A1:Q1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4" bestFit="1" customWidth="1"/>
    <col min="4" max="4" width="1.28515625" customWidth="1"/>
    <col min="5" max="5" width="19.7109375" bestFit="1" customWidth="1"/>
    <col min="6" max="6" width="1.28515625" customWidth="1"/>
    <col min="7" max="7" width="19" bestFit="1" customWidth="1"/>
    <col min="8" max="8" width="1.28515625" customWidth="1"/>
    <col min="9" max="9" width="27.7109375" bestFit="1" customWidth="1"/>
    <col min="10" max="10" width="1.28515625" customWidth="1"/>
    <col min="11" max="11" width="14" bestFit="1" customWidth="1"/>
    <col min="12" max="12" width="1.28515625" customWidth="1"/>
    <col min="13" max="13" width="19.7109375" bestFit="1" customWidth="1"/>
    <col min="14" max="14" width="1.28515625" customWidth="1"/>
    <col min="15" max="15" width="19.7109375" bestFit="1" customWidth="1"/>
    <col min="16" max="16" width="1.28515625" customWidth="1"/>
    <col min="17" max="17" width="27.7109375" bestFit="1" customWidth="1"/>
  </cols>
  <sheetData>
    <row r="1" spans="1:17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21.75" customHeight="1" x14ac:dyDescent="0.2">
      <c r="A2" s="64" t="s">
        <v>123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ht="14.45" customHeight="1" x14ac:dyDescent="0.2"/>
    <row r="5" spans="1:17" ht="14.45" customHeight="1" x14ac:dyDescent="0.2">
      <c r="A5" s="65" t="s">
        <v>290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1:17" ht="14.45" customHeight="1" x14ac:dyDescent="0.2">
      <c r="A6" s="66" t="s">
        <v>126</v>
      </c>
      <c r="C6" s="66" t="s">
        <v>141</v>
      </c>
      <c r="D6" s="66"/>
      <c r="E6" s="66"/>
      <c r="F6" s="66"/>
      <c r="G6" s="66"/>
      <c r="H6" s="66"/>
      <c r="I6" s="66"/>
      <c r="K6" s="66" t="s">
        <v>142</v>
      </c>
      <c r="L6" s="66"/>
      <c r="M6" s="66"/>
      <c r="N6" s="66"/>
      <c r="O6" s="66"/>
      <c r="P6" s="66"/>
      <c r="Q6" s="66"/>
    </row>
    <row r="7" spans="1:17" ht="29.1" customHeight="1" x14ac:dyDescent="0.2">
      <c r="A7" s="66"/>
      <c r="C7" s="19" t="s">
        <v>13</v>
      </c>
      <c r="D7" s="4"/>
      <c r="E7" s="19" t="s">
        <v>15</v>
      </c>
      <c r="F7" s="4"/>
      <c r="G7" s="19" t="s">
        <v>224</v>
      </c>
      <c r="H7" s="4"/>
      <c r="I7" s="19" t="s">
        <v>291</v>
      </c>
      <c r="K7" s="19" t="s">
        <v>13</v>
      </c>
      <c r="L7" s="4"/>
      <c r="M7" s="19" t="s">
        <v>15</v>
      </c>
      <c r="N7" s="4"/>
      <c r="O7" s="19" t="s">
        <v>224</v>
      </c>
      <c r="P7" s="4"/>
      <c r="Q7" s="19" t="s">
        <v>291</v>
      </c>
    </row>
    <row r="8" spans="1:17" ht="21.75" customHeight="1" x14ac:dyDescent="0.2">
      <c r="A8" s="6" t="s">
        <v>54</v>
      </c>
      <c r="C8" s="47">
        <v>4300000</v>
      </c>
      <c r="D8" s="38"/>
      <c r="E8" s="47">
        <v>136963028100</v>
      </c>
      <c r="F8" s="38"/>
      <c r="G8" s="47">
        <v>137707878803</v>
      </c>
      <c r="H8" s="38"/>
      <c r="I8" s="47">
        <v>-744850703</v>
      </c>
      <c r="J8" s="38"/>
      <c r="K8" s="47">
        <v>4300000</v>
      </c>
      <c r="L8" s="38"/>
      <c r="M8" s="47">
        <v>136963028100</v>
      </c>
      <c r="N8" s="38"/>
      <c r="O8" s="47">
        <v>137707878803</v>
      </c>
      <c r="P8" s="38"/>
      <c r="Q8" s="47">
        <v>-744850703</v>
      </c>
    </row>
    <row r="9" spans="1:17" ht="21.75" customHeight="1" x14ac:dyDescent="0.2">
      <c r="A9" s="9" t="s">
        <v>48</v>
      </c>
      <c r="C9" s="37">
        <v>3000000</v>
      </c>
      <c r="D9" s="38"/>
      <c r="E9" s="37">
        <v>12383529600</v>
      </c>
      <c r="F9" s="38"/>
      <c r="G9" s="37">
        <v>11821408510</v>
      </c>
      <c r="H9" s="38"/>
      <c r="I9" s="37">
        <v>562121089</v>
      </c>
      <c r="J9" s="38"/>
      <c r="K9" s="37">
        <v>3000000</v>
      </c>
      <c r="L9" s="38"/>
      <c r="M9" s="37">
        <v>12383529600</v>
      </c>
      <c r="N9" s="38"/>
      <c r="O9" s="37">
        <v>11821408510</v>
      </c>
      <c r="P9" s="38"/>
      <c r="Q9" s="37">
        <v>562121089</v>
      </c>
    </row>
    <row r="10" spans="1:17" ht="21.75" customHeight="1" x14ac:dyDescent="0.2">
      <c r="A10" s="9" t="s">
        <v>36</v>
      </c>
      <c r="C10" s="37">
        <v>600000</v>
      </c>
      <c r="D10" s="38"/>
      <c r="E10" s="37">
        <v>160033305600</v>
      </c>
      <c r="F10" s="38"/>
      <c r="G10" s="37">
        <v>126752569800</v>
      </c>
      <c r="H10" s="38"/>
      <c r="I10" s="37">
        <v>33280735799</v>
      </c>
      <c r="J10" s="38"/>
      <c r="K10" s="37">
        <v>600000</v>
      </c>
      <c r="L10" s="38"/>
      <c r="M10" s="37">
        <v>160033305600</v>
      </c>
      <c r="N10" s="38"/>
      <c r="O10" s="37">
        <v>121761086844</v>
      </c>
      <c r="P10" s="38"/>
      <c r="Q10" s="37">
        <v>38272218756</v>
      </c>
    </row>
    <row r="11" spans="1:17" ht="21.75" customHeight="1" x14ac:dyDescent="0.2">
      <c r="A11" s="9" t="s">
        <v>56</v>
      </c>
      <c r="C11" s="37">
        <v>3041266</v>
      </c>
      <c r="D11" s="38"/>
      <c r="E11" s="37">
        <v>58423775787</v>
      </c>
      <c r="F11" s="38"/>
      <c r="G11" s="37">
        <v>55498496119</v>
      </c>
      <c r="H11" s="38"/>
      <c r="I11" s="37">
        <v>2925279668</v>
      </c>
      <c r="J11" s="38"/>
      <c r="K11" s="37">
        <v>3041266</v>
      </c>
      <c r="L11" s="38"/>
      <c r="M11" s="37">
        <v>58423775787</v>
      </c>
      <c r="N11" s="38"/>
      <c r="O11" s="37">
        <v>55498496119</v>
      </c>
      <c r="P11" s="38"/>
      <c r="Q11" s="37">
        <v>2925279668</v>
      </c>
    </row>
    <row r="12" spans="1:17" ht="21.75" customHeight="1" x14ac:dyDescent="0.2">
      <c r="A12" s="9" t="s">
        <v>30</v>
      </c>
      <c r="C12" s="37">
        <v>1325000</v>
      </c>
      <c r="D12" s="38"/>
      <c r="E12" s="37">
        <v>23797115275</v>
      </c>
      <c r="F12" s="38"/>
      <c r="G12" s="37">
        <v>24152099867</v>
      </c>
      <c r="H12" s="38"/>
      <c r="I12" s="37">
        <v>-354984592</v>
      </c>
      <c r="J12" s="38"/>
      <c r="K12" s="37">
        <v>1325000</v>
      </c>
      <c r="L12" s="38"/>
      <c r="M12" s="37">
        <v>23797115275</v>
      </c>
      <c r="N12" s="38"/>
      <c r="O12" s="37">
        <v>21649469531</v>
      </c>
      <c r="P12" s="38"/>
      <c r="Q12" s="37">
        <v>2147645743</v>
      </c>
    </row>
    <row r="13" spans="1:17" ht="21.75" customHeight="1" x14ac:dyDescent="0.2">
      <c r="A13" s="9" t="s">
        <v>49</v>
      </c>
      <c r="C13" s="37">
        <v>4600000</v>
      </c>
      <c r="D13" s="38"/>
      <c r="E13" s="37">
        <v>89052263420</v>
      </c>
      <c r="F13" s="38"/>
      <c r="G13" s="37">
        <v>84957725567</v>
      </c>
      <c r="H13" s="38"/>
      <c r="I13" s="37">
        <v>4094537852</v>
      </c>
      <c r="J13" s="38"/>
      <c r="K13" s="37">
        <v>4600000</v>
      </c>
      <c r="L13" s="38"/>
      <c r="M13" s="37">
        <v>89052263420</v>
      </c>
      <c r="N13" s="38"/>
      <c r="O13" s="37">
        <v>84957725567</v>
      </c>
      <c r="P13" s="38"/>
      <c r="Q13" s="37">
        <v>4094537852</v>
      </c>
    </row>
    <row r="14" spans="1:17" ht="21.75" customHeight="1" x14ac:dyDescent="0.2">
      <c r="A14" s="9" t="s">
        <v>58</v>
      </c>
      <c r="C14" s="37">
        <v>8400000</v>
      </c>
      <c r="D14" s="38"/>
      <c r="E14" s="37">
        <v>100020816000</v>
      </c>
      <c r="F14" s="38"/>
      <c r="G14" s="37">
        <v>93149637605</v>
      </c>
      <c r="H14" s="38"/>
      <c r="I14" s="37">
        <v>6871178394</v>
      </c>
      <c r="J14" s="38"/>
      <c r="K14" s="37">
        <v>8400000</v>
      </c>
      <c r="L14" s="38"/>
      <c r="M14" s="37">
        <v>100020816000</v>
      </c>
      <c r="N14" s="38"/>
      <c r="O14" s="37">
        <v>93149637605</v>
      </c>
      <c r="P14" s="38"/>
      <c r="Q14" s="37">
        <v>6871178394</v>
      </c>
    </row>
    <row r="15" spans="1:17" ht="21.75" customHeight="1" x14ac:dyDescent="0.2">
      <c r="A15" s="9" t="s">
        <v>51</v>
      </c>
      <c r="C15" s="37">
        <v>12000000</v>
      </c>
      <c r="D15" s="38"/>
      <c r="E15" s="37">
        <v>62274865200</v>
      </c>
      <c r="F15" s="38"/>
      <c r="G15" s="37">
        <v>62193242305</v>
      </c>
      <c r="H15" s="38"/>
      <c r="I15" s="37">
        <v>81622894</v>
      </c>
      <c r="J15" s="38"/>
      <c r="K15" s="37">
        <v>12000000</v>
      </c>
      <c r="L15" s="38"/>
      <c r="M15" s="37">
        <v>62274865200</v>
      </c>
      <c r="N15" s="38"/>
      <c r="O15" s="37">
        <v>62193242305</v>
      </c>
      <c r="P15" s="38"/>
      <c r="Q15" s="37">
        <v>81622894</v>
      </c>
    </row>
    <row r="16" spans="1:17" ht="21.75" customHeight="1" x14ac:dyDescent="0.2">
      <c r="A16" s="9" t="s">
        <v>25</v>
      </c>
      <c r="C16" s="37">
        <v>599999</v>
      </c>
      <c r="D16" s="38"/>
      <c r="E16" s="37">
        <v>595361007</v>
      </c>
      <c r="F16" s="38"/>
      <c r="G16" s="37">
        <v>595361007</v>
      </c>
      <c r="H16" s="38"/>
      <c r="I16" s="37">
        <v>0</v>
      </c>
      <c r="J16" s="38"/>
      <c r="K16" s="37">
        <v>599999</v>
      </c>
      <c r="L16" s="38"/>
      <c r="M16" s="37">
        <v>595361007</v>
      </c>
      <c r="N16" s="38"/>
      <c r="O16" s="37">
        <v>595361007</v>
      </c>
      <c r="P16" s="38"/>
      <c r="Q16" s="37">
        <v>0</v>
      </c>
    </row>
    <row r="17" spans="1:17" ht="21.75" customHeight="1" x14ac:dyDescent="0.2">
      <c r="A17" s="9" t="s">
        <v>41</v>
      </c>
      <c r="C17" s="37">
        <v>183259</v>
      </c>
      <c r="D17" s="38"/>
      <c r="E17" s="37">
        <v>2480330444</v>
      </c>
      <c r="F17" s="38"/>
      <c r="G17" s="37">
        <v>1671131728</v>
      </c>
      <c r="H17" s="38"/>
      <c r="I17" s="37">
        <v>809198716</v>
      </c>
      <c r="J17" s="38"/>
      <c r="K17" s="37">
        <v>183259</v>
      </c>
      <c r="L17" s="38"/>
      <c r="M17" s="37">
        <v>2480330444</v>
      </c>
      <c r="N17" s="38"/>
      <c r="O17" s="37">
        <v>961732829</v>
      </c>
      <c r="P17" s="38"/>
      <c r="Q17" s="37">
        <v>1518597615</v>
      </c>
    </row>
    <row r="18" spans="1:17" ht="21.75" customHeight="1" x14ac:dyDescent="0.2">
      <c r="A18" s="9" t="s">
        <v>44</v>
      </c>
      <c r="C18" s="37">
        <v>2499999</v>
      </c>
      <c r="D18" s="38"/>
      <c r="E18" s="37">
        <v>8657552286</v>
      </c>
      <c r="F18" s="38"/>
      <c r="G18" s="37">
        <v>6859063631</v>
      </c>
      <c r="H18" s="38"/>
      <c r="I18" s="37">
        <v>1798488655</v>
      </c>
      <c r="J18" s="38"/>
      <c r="K18" s="37">
        <v>2499999</v>
      </c>
      <c r="L18" s="38"/>
      <c r="M18" s="37">
        <v>8657552286</v>
      </c>
      <c r="N18" s="38"/>
      <c r="O18" s="37">
        <v>6747433289</v>
      </c>
      <c r="P18" s="38"/>
      <c r="Q18" s="37">
        <v>1910118997</v>
      </c>
    </row>
    <row r="19" spans="1:17" ht="21.75" customHeight="1" x14ac:dyDescent="0.2">
      <c r="A19" s="9" t="s">
        <v>39</v>
      </c>
      <c r="C19" s="37">
        <v>1500</v>
      </c>
      <c r="D19" s="38"/>
      <c r="E19" s="37">
        <v>38382255972</v>
      </c>
      <c r="F19" s="38"/>
      <c r="G19" s="37">
        <v>37555548842</v>
      </c>
      <c r="H19" s="38"/>
      <c r="I19" s="37">
        <v>826707130</v>
      </c>
      <c r="J19" s="38"/>
      <c r="K19" s="37">
        <v>1500</v>
      </c>
      <c r="L19" s="38"/>
      <c r="M19" s="37">
        <v>38382255972</v>
      </c>
      <c r="N19" s="38"/>
      <c r="O19" s="37">
        <v>40112698205</v>
      </c>
      <c r="P19" s="38"/>
      <c r="Q19" s="37">
        <v>-1730442232</v>
      </c>
    </row>
    <row r="20" spans="1:17" ht="21.75" customHeight="1" x14ac:dyDescent="0.2">
      <c r="A20" s="9" t="s">
        <v>33</v>
      </c>
      <c r="C20" s="37">
        <v>80000000</v>
      </c>
      <c r="D20" s="38"/>
      <c r="E20" s="37">
        <v>232826232800</v>
      </c>
      <c r="F20" s="38"/>
      <c r="G20" s="37">
        <v>161859082400</v>
      </c>
      <c r="H20" s="38"/>
      <c r="I20" s="37">
        <v>70967150400</v>
      </c>
      <c r="J20" s="38"/>
      <c r="K20" s="37">
        <v>80000000</v>
      </c>
      <c r="L20" s="38"/>
      <c r="M20" s="37">
        <v>232826232800</v>
      </c>
      <c r="N20" s="38"/>
      <c r="O20" s="37">
        <v>160671682797</v>
      </c>
      <c r="P20" s="38"/>
      <c r="Q20" s="37">
        <v>72154550003</v>
      </c>
    </row>
    <row r="21" spans="1:17" ht="21.75" customHeight="1" x14ac:dyDescent="0.2">
      <c r="A21" s="9" t="s">
        <v>61</v>
      </c>
      <c r="C21" s="37">
        <v>300000</v>
      </c>
      <c r="D21" s="38"/>
      <c r="E21" s="37">
        <v>2479682730</v>
      </c>
      <c r="F21" s="38"/>
      <c r="G21" s="37">
        <v>1672443546</v>
      </c>
      <c r="H21" s="38"/>
      <c r="I21" s="37">
        <v>807239184</v>
      </c>
      <c r="J21" s="38"/>
      <c r="K21" s="37">
        <v>300000</v>
      </c>
      <c r="L21" s="38"/>
      <c r="M21" s="37">
        <v>2479682730</v>
      </c>
      <c r="N21" s="38"/>
      <c r="O21" s="37">
        <v>1672443546</v>
      </c>
      <c r="P21" s="38"/>
      <c r="Q21" s="37">
        <v>807239184</v>
      </c>
    </row>
    <row r="22" spans="1:17" ht="21.75" customHeight="1" x14ac:dyDescent="0.2">
      <c r="A22" s="9" t="s">
        <v>42</v>
      </c>
      <c r="C22" s="37">
        <v>15000000</v>
      </c>
      <c r="D22" s="38"/>
      <c r="E22" s="37">
        <v>17968025160</v>
      </c>
      <c r="F22" s="38"/>
      <c r="G22" s="37">
        <v>17968025160</v>
      </c>
      <c r="H22" s="38"/>
      <c r="I22" s="37">
        <v>0</v>
      </c>
      <c r="J22" s="38"/>
      <c r="K22" s="37">
        <v>15000000</v>
      </c>
      <c r="L22" s="38"/>
      <c r="M22" s="37">
        <v>17968025160</v>
      </c>
      <c r="N22" s="38"/>
      <c r="O22" s="37">
        <v>29038781550</v>
      </c>
      <c r="P22" s="38"/>
      <c r="Q22" s="37">
        <v>-11070756390</v>
      </c>
    </row>
    <row r="23" spans="1:17" ht="21.75" customHeight="1" x14ac:dyDescent="0.2">
      <c r="A23" s="9" t="s">
        <v>40</v>
      </c>
      <c r="C23" s="37">
        <v>2</v>
      </c>
      <c r="D23" s="38"/>
      <c r="E23" s="37">
        <v>8108951</v>
      </c>
      <c r="F23" s="38"/>
      <c r="G23" s="37">
        <v>7829094</v>
      </c>
      <c r="H23" s="38"/>
      <c r="I23" s="37">
        <v>279857</v>
      </c>
      <c r="J23" s="38"/>
      <c r="K23" s="37">
        <v>2</v>
      </c>
      <c r="L23" s="38"/>
      <c r="M23" s="37">
        <v>8108951</v>
      </c>
      <c r="N23" s="38"/>
      <c r="O23" s="37">
        <v>10621404</v>
      </c>
      <c r="P23" s="38"/>
      <c r="Q23" s="37">
        <v>-2512452</v>
      </c>
    </row>
    <row r="24" spans="1:17" ht="21.75" customHeight="1" x14ac:dyDescent="0.2">
      <c r="A24" s="9" t="s">
        <v>23</v>
      </c>
      <c r="C24" s="37">
        <v>24700000</v>
      </c>
      <c r="D24" s="38"/>
      <c r="E24" s="37">
        <v>276707389010</v>
      </c>
      <c r="F24" s="38"/>
      <c r="G24" s="37">
        <v>241904511030</v>
      </c>
      <c r="H24" s="38"/>
      <c r="I24" s="37">
        <v>34802877979</v>
      </c>
      <c r="J24" s="38"/>
      <c r="K24" s="37">
        <v>24700000</v>
      </c>
      <c r="L24" s="38"/>
      <c r="M24" s="37">
        <v>276707389010</v>
      </c>
      <c r="N24" s="38"/>
      <c r="O24" s="37">
        <v>232457451494</v>
      </c>
      <c r="P24" s="38"/>
      <c r="Q24" s="37">
        <v>44249937515</v>
      </c>
    </row>
    <row r="25" spans="1:17" ht="21.75" customHeight="1" x14ac:dyDescent="0.2">
      <c r="A25" s="9" t="s">
        <v>57</v>
      </c>
      <c r="C25" s="37">
        <v>15000000</v>
      </c>
      <c r="D25" s="38"/>
      <c r="E25" s="37">
        <v>183966858000</v>
      </c>
      <c r="F25" s="38"/>
      <c r="G25" s="37">
        <v>190706692800</v>
      </c>
      <c r="H25" s="38"/>
      <c r="I25" s="37">
        <v>-6739834800</v>
      </c>
      <c r="J25" s="38"/>
      <c r="K25" s="37">
        <v>15000000</v>
      </c>
      <c r="L25" s="38"/>
      <c r="M25" s="37">
        <v>183966858000</v>
      </c>
      <c r="N25" s="38"/>
      <c r="O25" s="37">
        <v>190706692800</v>
      </c>
      <c r="P25" s="38"/>
      <c r="Q25" s="37">
        <v>-6739834800</v>
      </c>
    </row>
    <row r="26" spans="1:17" ht="21.75" customHeight="1" x14ac:dyDescent="0.2">
      <c r="A26" s="9" t="s">
        <v>22</v>
      </c>
      <c r="C26" s="37">
        <v>145951402</v>
      </c>
      <c r="D26" s="38"/>
      <c r="E26" s="37">
        <v>189718388937</v>
      </c>
      <c r="F26" s="38"/>
      <c r="G26" s="37">
        <v>160174456614</v>
      </c>
      <c r="H26" s="38"/>
      <c r="I26" s="37">
        <v>29543932323</v>
      </c>
      <c r="J26" s="38"/>
      <c r="K26" s="37">
        <v>145951402</v>
      </c>
      <c r="L26" s="38"/>
      <c r="M26" s="37">
        <v>189718388937</v>
      </c>
      <c r="N26" s="38"/>
      <c r="O26" s="37">
        <v>160298293698</v>
      </c>
      <c r="P26" s="38"/>
      <c r="Q26" s="37">
        <v>29420095239</v>
      </c>
    </row>
    <row r="27" spans="1:17" ht="21.75" customHeight="1" x14ac:dyDescent="0.2">
      <c r="A27" s="9" t="s">
        <v>28</v>
      </c>
      <c r="C27" s="37">
        <v>2100000</v>
      </c>
      <c r="D27" s="38"/>
      <c r="E27" s="37">
        <v>19274844750</v>
      </c>
      <c r="F27" s="38"/>
      <c r="G27" s="37">
        <v>17461967460</v>
      </c>
      <c r="H27" s="38"/>
      <c r="I27" s="37">
        <v>1812877289</v>
      </c>
      <c r="J27" s="38"/>
      <c r="K27" s="37">
        <v>2100000</v>
      </c>
      <c r="L27" s="38"/>
      <c r="M27" s="37">
        <v>19274844750</v>
      </c>
      <c r="N27" s="38"/>
      <c r="O27" s="37">
        <v>16286548029</v>
      </c>
      <c r="P27" s="38"/>
      <c r="Q27" s="37">
        <v>2988296720</v>
      </c>
    </row>
    <row r="28" spans="1:17" ht="21.75" customHeight="1" x14ac:dyDescent="0.2">
      <c r="A28" s="9" t="s">
        <v>21</v>
      </c>
      <c r="C28" s="37">
        <v>210000000</v>
      </c>
      <c r="D28" s="38"/>
      <c r="E28" s="37">
        <v>167326490100</v>
      </c>
      <c r="F28" s="38"/>
      <c r="G28" s="37">
        <v>110022897600</v>
      </c>
      <c r="H28" s="38"/>
      <c r="I28" s="37">
        <v>57303592500</v>
      </c>
      <c r="J28" s="38"/>
      <c r="K28" s="37">
        <v>210000000</v>
      </c>
      <c r="L28" s="38"/>
      <c r="M28" s="37">
        <v>167326490100</v>
      </c>
      <c r="N28" s="38"/>
      <c r="O28" s="37">
        <v>135521988062</v>
      </c>
      <c r="P28" s="38"/>
      <c r="Q28" s="37">
        <v>31804502037</v>
      </c>
    </row>
    <row r="29" spans="1:17" ht="21.75" customHeight="1" x14ac:dyDescent="0.2">
      <c r="A29" s="9" t="s">
        <v>52</v>
      </c>
      <c r="C29" s="37">
        <v>166000000</v>
      </c>
      <c r="D29" s="38"/>
      <c r="E29" s="37">
        <v>140997597920</v>
      </c>
      <c r="F29" s="38"/>
      <c r="G29" s="37">
        <v>127488000000</v>
      </c>
      <c r="H29" s="38"/>
      <c r="I29" s="37">
        <v>13509597919</v>
      </c>
      <c r="J29" s="38"/>
      <c r="K29" s="37">
        <v>166000000</v>
      </c>
      <c r="L29" s="38"/>
      <c r="M29" s="37">
        <v>140997597920</v>
      </c>
      <c r="N29" s="38"/>
      <c r="O29" s="37">
        <v>127488000000</v>
      </c>
      <c r="P29" s="38"/>
      <c r="Q29" s="37">
        <v>13509597919</v>
      </c>
    </row>
    <row r="30" spans="1:17" ht="21.75" customHeight="1" x14ac:dyDescent="0.2">
      <c r="A30" s="9" t="s">
        <v>32</v>
      </c>
      <c r="C30" s="37">
        <v>6125000</v>
      </c>
      <c r="D30" s="38"/>
      <c r="E30" s="37">
        <v>24857603837</v>
      </c>
      <c r="F30" s="38"/>
      <c r="G30" s="37">
        <v>19934704300</v>
      </c>
      <c r="H30" s="38"/>
      <c r="I30" s="37">
        <v>4922899537</v>
      </c>
      <c r="J30" s="38"/>
      <c r="K30" s="37">
        <v>6125000</v>
      </c>
      <c r="L30" s="38"/>
      <c r="M30" s="37">
        <v>24857603837</v>
      </c>
      <c r="N30" s="38"/>
      <c r="O30" s="37">
        <v>18087097559</v>
      </c>
      <c r="P30" s="38"/>
      <c r="Q30" s="37">
        <v>6770506278</v>
      </c>
    </row>
    <row r="31" spans="1:17" ht="21.75" customHeight="1" x14ac:dyDescent="0.2">
      <c r="A31" s="9" t="s">
        <v>29</v>
      </c>
      <c r="C31" s="37">
        <v>585000</v>
      </c>
      <c r="D31" s="38"/>
      <c r="E31" s="37">
        <v>4050575135</v>
      </c>
      <c r="F31" s="38"/>
      <c r="G31" s="37">
        <v>4290893006</v>
      </c>
      <c r="H31" s="38"/>
      <c r="I31" s="37">
        <v>-240317870</v>
      </c>
      <c r="J31" s="38"/>
      <c r="K31" s="37">
        <v>585000</v>
      </c>
      <c r="L31" s="38"/>
      <c r="M31" s="37">
        <v>4050575135</v>
      </c>
      <c r="N31" s="38"/>
      <c r="O31" s="37">
        <v>4399100550</v>
      </c>
      <c r="P31" s="38"/>
      <c r="Q31" s="37">
        <v>-348525414</v>
      </c>
    </row>
    <row r="32" spans="1:17" ht="21.75" customHeight="1" x14ac:dyDescent="0.2">
      <c r="A32" s="9" t="s">
        <v>47</v>
      </c>
      <c r="C32" s="37">
        <v>100000</v>
      </c>
      <c r="D32" s="38"/>
      <c r="E32" s="37">
        <v>1156986820</v>
      </c>
      <c r="F32" s="38"/>
      <c r="G32" s="37">
        <v>1102930391</v>
      </c>
      <c r="H32" s="38"/>
      <c r="I32" s="37">
        <v>54056428</v>
      </c>
      <c r="J32" s="38"/>
      <c r="K32" s="37">
        <v>100000</v>
      </c>
      <c r="L32" s="38"/>
      <c r="M32" s="37">
        <v>1156986820</v>
      </c>
      <c r="N32" s="38"/>
      <c r="O32" s="37">
        <v>1102930391</v>
      </c>
      <c r="P32" s="38"/>
      <c r="Q32" s="37">
        <v>54056428</v>
      </c>
    </row>
    <row r="33" spans="1:17" ht="21.75" customHeight="1" x14ac:dyDescent="0.2">
      <c r="A33" s="9" t="s">
        <v>34</v>
      </c>
      <c r="C33" s="37">
        <v>600000</v>
      </c>
      <c r="D33" s="38"/>
      <c r="E33" s="37">
        <v>16705857720</v>
      </c>
      <c r="F33" s="38"/>
      <c r="G33" s="37">
        <v>8784752385</v>
      </c>
      <c r="H33" s="38"/>
      <c r="I33" s="37">
        <v>7921105335</v>
      </c>
      <c r="J33" s="38"/>
      <c r="K33" s="37">
        <v>600000</v>
      </c>
      <c r="L33" s="38"/>
      <c r="M33" s="37">
        <v>16705857720</v>
      </c>
      <c r="N33" s="38"/>
      <c r="O33" s="37">
        <v>15161282305</v>
      </c>
      <c r="P33" s="38"/>
      <c r="Q33" s="37">
        <v>1544575414</v>
      </c>
    </row>
    <row r="34" spans="1:17" ht="21.75" customHeight="1" x14ac:dyDescent="0.2">
      <c r="A34" s="9" t="s">
        <v>53</v>
      </c>
      <c r="C34" s="37">
        <v>152355</v>
      </c>
      <c r="D34" s="38"/>
      <c r="E34" s="37">
        <v>2022752218</v>
      </c>
      <c r="F34" s="38"/>
      <c r="G34" s="37">
        <v>1857572197</v>
      </c>
      <c r="H34" s="38"/>
      <c r="I34" s="37">
        <v>165180021</v>
      </c>
      <c r="J34" s="38"/>
      <c r="K34" s="37">
        <v>152355</v>
      </c>
      <c r="L34" s="38"/>
      <c r="M34" s="37">
        <v>2022752218</v>
      </c>
      <c r="N34" s="38"/>
      <c r="O34" s="37">
        <v>1857572197</v>
      </c>
      <c r="P34" s="38"/>
      <c r="Q34" s="37">
        <v>165180021</v>
      </c>
    </row>
    <row r="35" spans="1:17" ht="21.75" customHeight="1" x14ac:dyDescent="0.2">
      <c r="A35" s="9" t="s">
        <v>46</v>
      </c>
      <c r="C35" s="37">
        <v>1000000</v>
      </c>
      <c r="D35" s="38"/>
      <c r="E35" s="37">
        <v>14526832800</v>
      </c>
      <c r="F35" s="38"/>
      <c r="G35" s="37">
        <v>13450737488</v>
      </c>
      <c r="H35" s="38"/>
      <c r="I35" s="37">
        <v>1076095311</v>
      </c>
      <c r="J35" s="38"/>
      <c r="K35" s="37">
        <v>1000000</v>
      </c>
      <c r="L35" s="38"/>
      <c r="M35" s="37">
        <v>14526832800</v>
      </c>
      <c r="N35" s="38"/>
      <c r="O35" s="37">
        <v>13450737488</v>
      </c>
      <c r="P35" s="38"/>
      <c r="Q35" s="37">
        <v>1076095311</v>
      </c>
    </row>
    <row r="36" spans="1:17" ht="21.75" customHeight="1" x14ac:dyDescent="0.2">
      <c r="A36" s="9" t="s">
        <v>259</v>
      </c>
      <c r="C36" s="37">
        <v>72000000</v>
      </c>
      <c r="D36" s="38"/>
      <c r="E36" s="37">
        <v>15036601140</v>
      </c>
      <c r="F36" s="38"/>
      <c r="G36" s="37">
        <v>15036601140</v>
      </c>
      <c r="H36" s="38"/>
      <c r="I36" s="37">
        <v>0</v>
      </c>
      <c r="J36" s="38"/>
      <c r="K36" s="37">
        <v>72000000</v>
      </c>
      <c r="L36" s="38"/>
      <c r="M36" s="37">
        <v>15036601140</v>
      </c>
      <c r="N36" s="38"/>
      <c r="O36" s="37">
        <v>15036601140</v>
      </c>
      <c r="P36" s="38"/>
      <c r="Q36" s="37">
        <v>0</v>
      </c>
    </row>
    <row r="37" spans="1:17" ht="21.75" customHeight="1" x14ac:dyDescent="0.2">
      <c r="A37" s="9" t="s">
        <v>249</v>
      </c>
      <c r="C37" s="37">
        <v>1000000</v>
      </c>
      <c r="D37" s="38"/>
      <c r="E37" s="37">
        <v>810385667</v>
      </c>
      <c r="F37" s="38"/>
      <c r="G37" s="37">
        <v>810385667</v>
      </c>
      <c r="H37" s="38"/>
      <c r="I37" s="37">
        <v>0</v>
      </c>
      <c r="J37" s="38"/>
      <c r="K37" s="37">
        <v>1000000</v>
      </c>
      <c r="L37" s="38"/>
      <c r="M37" s="37">
        <v>810385667</v>
      </c>
      <c r="N37" s="38"/>
      <c r="O37" s="37">
        <v>810385667</v>
      </c>
      <c r="P37" s="38"/>
      <c r="Q37" s="37">
        <v>0</v>
      </c>
    </row>
    <row r="38" spans="1:17" ht="21.75" customHeight="1" x14ac:dyDescent="0.2">
      <c r="A38" s="9" t="s">
        <v>246</v>
      </c>
      <c r="C38" s="37">
        <v>1000000</v>
      </c>
      <c r="D38" s="38"/>
      <c r="E38" s="37">
        <v>4608506410</v>
      </c>
      <c r="F38" s="38"/>
      <c r="G38" s="37">
        <v>4608506410</v>
      </c>
      <c r="H38" s="38"/>
      <c r="I38" s="37">
        <v>0</v>
      </c>
      <c r="J38" s="38"/>
      <c r="K38" s="37">
        <v>1000000</v>
      </c>
      <c r="L38" s="38"/>
      <c r="M38" s="37">
        <v>4608506410</v>
      </c>
      <c r="N38" s="38"/>
      <c r="O38" s="37">
        <v>4608506410</v>
      </c>
      <c r="P38" s="38"/>
      <c r="Q38" s="37">
        <v>0</v>
      </c>
    </row>
    <row r="39" spans="1:17" ht="21.75" customHeight="1" x14ac:dyDescent="0.2">
      <c r="A39" s="9" t="s">
        <v>292</v>
      </c>
      <c r="C39" s="37">
        <v>25000000</v>
      </c>
      <c r="D39" s="38"/>
      <c r="E39" s="37">
        <v>4571534437</v>
      </c>
      <c r="F39" s="38"/>
      <c r="G39" s="37">
        <v>4571534437</v>
      </c>
      <c r="H39" s="38"/>
      <c r="I39" s="37">
        <v>0</v>
      </c>
      <c r="J39" s="38"/>
      <c r="K39" s="37">
        <v>25000000</v>
      </c>
      <c r="L39" s="38"/>
      <c r="M39" s="37">
        <v>4571534437</v>
      </c>
      <c r="N39" s="38"/>
      <c r="O39" s="37">
        <v>4571534437</v>
      </c>
      <c r="P39" s="38"/>
      <c r="Q39" s="37">
        <v>0</v>
      </c>
    </row>
    <row r="40" spans="1:17" ht="21.75" customHeight="1" x14ac:dyDescent="0.2">
      <c r="A40" s="9" t="s">
        <v>247</v>
      </c>
      <c r="C40" s="37">
        <v>1003000</v>
      </c>
      <c r="D40" s="38"/>
      <c r="E40" s="37">
        <v>3042801330</v>
      </c>
      <c r="F40" s="38"/>
      <c r="G40" s="37">
        <v>3042801330</v>
      </c>
      <c r="H40" s="38"/>
      <c r="I40" s="37">
        <v>0</v>
      </c>
      <c r="J40" s="38"/>
      <c r="K40" s="37">
        <v>1003000</v>
      </c>
      <c r="L40" s="38"/>
      <c r="M40" s="37">
        <v>3042801330</v>
      </c>
      <c r="N40" s="38"/>
      <c r="O40" s="37">
        <v>3042801330</v>
      </c>
      <c r="P40" s="38"/>
      <c r="Q40" s="37">
        <v>0</v>
      </c>
    </row>
    <row r="41" spans="1:17" ht="21.75" customHeight="1" x14ac:dyDescent="0.2">
      <c r="A41" s="9" t="s">
        <v>293</v>
      </c>
      <c r="C41" s="37">
        <v>38000000</v>
      </c>
      <c r="D41" s="38"/>
      <c r="E41" s="37">
        <v>3265524490</v>
      </c>
      <c r="F41" s="38"/>
      <c r="G41" s="37">
        <v>3265524490</v>
      </c>
      <c r="H41" s="38"/>
      <c r="I41" s="37">
        <v>0</v>
      </c>
      <c r="J41" s="38"/>
      <c r="K41" s="37">
        <v>38000000</v>
      </c>
      <c r="L41" s="38"/>
      <c r="M41" s="37">
        <v>3265524490</v>
      </c>
      <c r="N41" s="38"/>
      <c r="O41" s="37">
        <v>3265524490</v>
      </c>
      <c r="P41" s="38"/>
      <c r="Q41" s="37">
        <v>0</v>
      </c>
    </row>
    <row r="42" spans="1:17" ht="21.75" customHeight="1" x14ac:dyDescent="0.2">
      <c r="A42" s="9" t="s">
        <v>245</v>
      </c>
      <c r="C42" s="37">
        <v>10037000</v>
      </c>
      <c r="D42" s="38"/>
      <c r="E42" s="37">
        <v>14592772594</v>
      </c>
      <c r="F42" s="38"/>
      <c r="G42" s="37">
        <v>14592772594</v>
      </c>
      <c r="H42" s="38"/>
      <c r="I42" s="37">
        <v>0</v>
      </c>
      <c r="J42" s="38"/>
      <c r="K42" s="37">
        <v>10037000</v>
      </c>
      <c r="L42" s="38"/>
      <c r="M42" s="37">
        <v>14592772594</v>
      </c>
      <c r="N42" s="38"/>
      <c r="O42" s="37">
        <v>14592772594</v>
      </c>
      <c r="P42" s="38"/>
      <c r="Q42" s="37">
        <v>0</v>
      </c>
    </row>
    <row r="43" spans="1:17" ht="21.75" customHeight="1" x14ac:dyDescent="0.2">
      <c r="A43" s="9" t="s">
        <v>294</v>
      </c>
      <c r="C43" s="37">
        <v>95000000</v>
      </c>
      <c r="D43" s="38"/>
      <c r="E43" s="37">
        <v>6834818700</v>
      </c>
      <c r="F43" s="38"/>
      <c r="G43" s="37">
        <v>6834818700</v>
      </c>
      <c r="H43" s="38"/>
      <c r="I43" s="37">
        <v>0</v>
      </c>
      <c r="J43" s="38"/>
      <c r="K43" s="37">
        <v>95000000</v>
      </c>
      <c r="L43" s="38"/>
      <c r="M43" s="37">
        <v>6834818700</v>
      </c>
      <c r="N43" s="38"/>
      <c r="O43" s="37">
        <v>6834818700</v>
      </c>
      <c r="P43" s="38"/>
      <c r="Q43" s="37">
        <v>0</v>
      </c>
    </row>
    <row r="44" spans="1:17" ht="21.75" customHeight="1" x14ac:dyDescent="0.2">
      <c r="A44" s="12" t="s">
        <v>243</v>
      </c>
      <c r="C44" s="48">
        <v>627000</v>
      </c>
      <c r="D44" s="38"/>
      <c r="E44" s="48">
        <v>2622007323</v>
      </c>
      <c r="F44" s="38"/>
      <c r="G44" s="48">
        <v>2622007323</v>
      </c>
      <c r="H44" s="38"/>
      <c r="I44" s="48">
        <v>0</v>
      </c>
      <c r="J44" s="38"/>
      <c r="K44" s="48">
        <v>627000</v>
      </c>
      <c r="L44" s="38"/>
      <c r="M44" s="48">
        <v>2622007323</v>
      </c>
      <c r="N44" s="38"/>
      <c r="O44" s="48">
        <v>2622007323</v>
      </c>
      <c r="P44" s="38"/>
      <c r="Q44" s="48">
        <v>0</v>
      </c>
    </row>
    <row r="45" spans="1:17" s="39" customFormat="1" ht="21.75" customHeight="1" thickBot="1" x14ac:dyDescent="0.25">
      <c r="A45" s="15" t="s">
        <v>63</v>
      </c>
      <c r="C45" s="40">
        <f>SUM(C8:C44)</f>
        <v>951831782</v>
      </c>
      <c r="D45" s="56"/>
      <c r="E45" s="40">
        <f>SUM(E8:E44)</f>
        <v>2043043377670</v>
      </c>
      <c r="F45" s="56"/>
      <c r="G45" s="40">
        <f>SUM(G8:G44)</f>
        <v>1776986611346</v>
      </c>
      <c r="H45" s="56"/>
      <c r="I45" s="40">
        <f>SUM(I8:I44)</f>
        <v>266056766315</v>
      </c>
      <c r="J45" s="56"/>
      <c r="K45" s="40">
        <f>SUM(K8:K44)</f>
        <v>951831782</v>
      </c>
      <c r="L45" s="56"/>
      <c r="M45" s="40">
        <f>SUM(M8:M44)</f>
        <v>2043043377670</v>
      </c>
      <c r="N45" s="56"/>
      <c r="O45" s="40">
        <f>SUM(O8:O44)</f>
        <v>1800752346575</v>
      </c>
      <c r="P45" s="56"/>
      <c r="Q45" s="40">
        <f>SUM(Q8:Q44)</f>
        <v>242291031086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16</vt:i4>
      </vt:variant>
    </vt:vector>
  </HeadingPairs>
  <TitlesOfParts>
    <vt:vector size="35" baseType="lpstr">
      <vt:lpstr>صورت وضعیت</vt:lpstr>
      <vt:lpstr>سهام</vt:lpstr>
      <vt:lpstr>سپرده کالایی</vt:lpstr>
      <vt:lpstr>اوراق</vt:lpstr>
      <vt:lpstr>اوراق مشتقه</vt:lpstr>
      <vt:lpstr>تعدیل قیمت</vt:lpstr>
      <vt:lpstr>سپرده</vt:lpstr>
      <vt:lpstr>درآمد</vt:lpstr>
      <vt:lpstr>درآمد سرمایه گذاری در سهام</vt:lpstr>
      <vt:lpstr>درآمد سرمایه گذاری درسپرده کالا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isatis pouya</dc:creator>
  <dc:description/>
  <cp:lastModifiedBy>isatis pouya</cp:lastModifiedBy>
  <dcterms:created xsi:type="dcterms:W3CDTF">2026-08-23T06:29:23Z</dcterms:created>
  <dcterms:modified xsi:type="dcterms:W3CDTF">2026-08-23T11:39:19Z</dcterms:modified>
</cp:coreProperties>
</file>