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علی گل داودی\صندوق مشترک\صورت وضعیت ماهانه مشترک\مهر\"/>
    </mc:Choice>
  </mc:AlternateContent>
  <bookViews>
    <workbookView xWindow="0" yWindow="0" windowWidth="28800" windowHeight="12300" tabRatio="938"/>
  </bookViews>
  <sheets>
    <sheet name="صورت وضعیت" sheetId="1" r:id="rId1"/>
    <sheet name="سهام" sheetId="2" r:id="rId2"/>
    <sheet name="سپرده کالایی" sheetId="22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سپرده کال" sheetId="10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ناشی از تغییر قیمت اوراق" sheetId="21" r:id="rId16"/>
  </sheets>
  <definedNames>
    <definedName name="_xlnm.Print_Area" localSheetId="3">اوراق!$A$1:$AM$17</definedName>
    <definedName name="_xlnm.Print_Area" localSheetId="5">درآمد!$A$1:$K$13</definedName>
    <definedName name="_xlnm.Print_Area" localSheetId="9">'درآمد سپرده بانکی'!$A$1:$K$12</definedName>
    <definedName name="_xlnm.Print_Area" localSheetId="8">'درآمد سرمایه گذاری در اوراق به'!$A$1:$S$21</definedName>
    <definedName name="_xlnm.Print_Area" localSheetId="7">'درآمد سرمایه گذاری در سپرده کال'!$A$1:$V$10</definedName>
    <definedName name="_xlnm.Print_Area" localSheetId="6">'درآمد سرمایه گذاری در سهام'!$A$1:$X$83</definedName>
    <definedName name="_xlnm.Print_Area" localSheetId="11">'درآمد سود سهام'!$A$1:$T$43</definedName>
    <definedName name="_xlnm.Print_Area" localSheetId="15">'درآمد ناشی از تغییر قیمت اوراق'!$A$1:$S$52</definedName>
    <definedName name="_xlnm.Print_Area" localSheetId="14">'درآمد ناشی از فروش'!$A$1:$S$80</definedName>
    <definedName name="_xlnm.Print_Area" localSheetId="10">'سایر درآمدها'!$A$1:$G$11</definedName>
    <definedName name="_xlnm.Print_Area" localSheetId="4">سپرده!$A$1:$M$13</definedName>
    <definedName name="_xlnm.Print_Area" localSheetId="1">سهام!$A$1:$AC$51</definedName>
    <definedName name="_xlnm.Print_Area" localSheetId="12">'سود اوراق بهادار'!$A$1:$P$20</definedName>
    <definedName name="_xlnm.Print_Area" localSheetId="13">'سود سپرده بانکی'!$A$1:$N$12</definedName>
    <definedName name="_xlnm.Print_Area" localSheetId="0">'صورت وضعیت'!$A$1:$C$20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3" i="9" l="1"/>
  <c r="U83" i="9"/>
  <c r="S83" i="9"/>
  <c r="Q83" i="9"/>
  <c r="N83" i="9"/>
  <c r="L83" i="9"/>
  <c r="J83" i="9"/>
  <c r="F8" i="8" s="1"/>
  <c r="F13" i="8" s="1"/>
  <c r="H83" i="9"/>
  <c r="F83" i="9"/>
  <c r="AB51" i="2"/>
  <c r="Z51" i="2"/>
  <c r="X51" i="2"/>
  <c r="R51" i="2"/>
  <c r="N51" i="2"/>
  <c r="J51" i="2"/>
  <c r="H51" i="2"/>
  <c r="M12" i="18"/>
  <c r="I12" i="18"/>
  <c r="G12" i="18"/>
  <c r="C12" i="18"/>
  <c r="O16" i="17"/>
  <c r="O17" i="17"/>
  <c r="O13" i="17"/>
  <c r="K14" i="17"/>
  <c r="O14" i="17" s="1"/>
  <c r="K15" i="17"/>
  <c r="O15" i="17" s="1"/>
  <c r="K16" i="17"/>
  <c r="K17" i="17"/>
  <c r="K18" i="17"/>
  <c r="O18" i="17" s="1"/>
  <c r="K19" i="17"/>
  <c r="O19" i="17" s="1"/>
  <c r="K13" i="17"/>
  <c r="I14" i="17"/>
  <c r="I15" i="17"/>
  <c r="I18" i="17"/>
  <c r="I19" i="17"/>
  <c r="E14" i="17"/>
  <c r="E15" i="17"/>
  <c r="E16" i="17"/>
  <c r="I16" i="17" s="1"/>
  <c r="E17" i="17"/>
  <c r="I17" i="17" s="1"/>
  <c r="E18" i="17"/>
  <c r="E19" i="17"/>
  <c r="E13" i="17"/>
  <c r="I13" i="17" s="1"/>
  <c r="A17" i="17"/>
  <c r="H12" i="13"/>
  <c r="D12" i="13"/>
  <c r="F11" i="8" s="1"/>
  <c r="F12" i="8"/>
  <c r="F10" i="8"/>
  <c r="J15" i="11"/>
  <c r="J16" i="11"/>
  <c r="J17" i="11"/>
  <c r="J18" i="11"/>
  <c r="J19" i="11"/>
  <c r="J20" i="11"/>
  <c r="J14" i="11"/>
  <c r="R15" i="11"/>
  <c r="R16" i="11"/>
  <c r="R17" i="11"/>
  <c r="R18" i="11"/>
  <c r="R19" i="11"/>
  <c r="R20" i="11"/>
  <c r="R14" i="11"/>
  <c r="A15" i="11"/>
  <c r="A14" i="17" s="1"/>
  <c r="A16" i="11"/>
  <c r="A15" i="17" s="1"/>
  <c r="A17" i="11"/>
  <c r="A16" i="17" s="1"/>
  <c r="A18" i="11"/>
  <c r="A19" i="11"/>
  <c r="A18" i="17" s="1"/>
  <c r="A20" i="11"/>
  <c r="A19" i="17" s="1"/>
  <c r="A14" i="11"/>
  <c r="A13" i="17" s="1"/>
  <c r="J13" i="8"/>
  <c r="H13" i="8"/>
  <c r="U10" i="10"/>
  <c r="T10" i="10"/>
  <c r="R10" i="10"/>
  <c r="Q10" i="10"/>
  <c r="P10" i="10"/>
  <c r="O10" i="10"/>
  <c r="N10" i="10"/>
  <c r="M10" i="10"/>
  <c r="L10" i="10"/>
  <c r="K10" i="10"/>
  <c r="J10" i="10"/>
  <c r="F9" i="8" s="1"/>
  <c r="I10" i="10"/>
  <c r="H10" i="10"/>
  <c r="G10" i="10"/>
  <c r="F10" i="10"/>
  <c r="E10" i="10"/>
  <c r="D10" i="10"/>
  <c r="V10" i="10"/>
  <c r="O20" i="17" l="1"/>
  <c r="K20" i="17"/>
  <c r="I20" i="17"/>
  <c r="E20" i="17"/>
  <c r="L13" i="7"/>
  <c r="K17" i="7"/>
  <c r="AL10" i="5"/>
  <c r="AL11" i="5"/>
  <c r="AL12" i="5"/>
  <c r="AL13" i="5"/>
  <c r="AL14" i="5"/>
  <c r="AL15" i="5"/>
  <c r="AL16" i="5"/>
  <c r="AL9" i="5"/>
  <c r="AL17" i="5" l="1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L10" i="22"/>
  <c r="J10" i="22"/>
  <c r="H10" i="22"/>
  <c r="F10" i="22"/>
</calcChain>
</file>

<file path=xl/sharedStrings.xml><?xml version="1.0" encoding="utf-8"?>
<sst xmlns="http://schemas.openxmlformats.org/spreadsheetml/2006/main" count="657" uniqueCount="234">
  <si>
    <t>صندوق سرمایه‌گذاری مشترک ایساتیس پویای یزد</t>
  </si>
  <si>
    <t>صورت وضعیت پرتفوی</t>
  </si>
  <si>
    <t>برای ماه منتهی به 1404/07/27</t>
  </si>
  <si>
    <t>-1</t>
  </si>
  <si>
    <t>سرمایه گذاری ها</t>
  </si>
  <si>
    <t>-1-1</t>
  </si>
  <si>
    <t>سرمایه گذاری در سهام و حق تقدم سهام</t>
  </si>
  <si>
    <t>1404/06/27</t>
  </si>
  <si>
    <t>تغییرات طی دوره</t>
  </si>
  <si>
    <t>1404/07/27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</si>
  <si>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</si>
  <si>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</si>
  <si>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</si>
  <si>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</si>
  <si>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</si>
  <si>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</si>
  <si>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</si>
  <si>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</si>
  <si>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</si>
  <si>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ترانسفو</t>
  </si>
  <si>
    <t>باما</t>
  </si>
  <si>
    <t>بیمه زندگی ایساتیس</t>
  </si>
  <si>
    <t>پالایش نفت اصفهان</t>
  </si>
  <si>
    <t>پتروشیمی نوری</t>
  </si>
  <si>
    <t>پخش هجرت</t>
  </si>
  <si>
    <t>پست پیشگامان</t>
  </si>
  <si>
    <t>پلیمر آریا ساسول</t>
  </si>
  <si>
    <t>پویا زرکان آق دره</t>
  </si>
  <si>
    <t>تولید انرژی برق شمس پاسارگاد</t>
  </si>
  <si>
    <t>تولیدی‌ کاشی‌ تکسرام‌</t>
  </si>
  <si>
    <t>چینی ایران</t>
  </si>
  <si>
    <t>س. نفت و گاز و پتروشیمی تأمین</t>
  </si>
  <si>
    <t>سرامیک‌های‌صنعتی‌اردکان‌</t>
  </si>
  <si>
    <t>سرمایه گذاری ایساتیس پویا</t>
  </si>
  <si>
    <t>سرمایه گذاری تامین اجتماعی</t>
  </si>
  <si>
    <t>سرمایه گذاری دارویی تامین</t>
  </si>
  <si>
    <t>سرمایه‌گذاری‌ سپه‌</t>
  </si>
  <si>
    <t>سوژمیران</t>
  </si>
  <si>
    <t>سیمان آبیک</t>
  </si>
  <si>
    <t>سیمان فارس و خوزستان</t>
  </si>
  <si>
    <t>سیمان‌ تهران‌</t>
  </si>
  <si>
    <t>شمش طلا CD1GOB0001</t>
  </si>
  <si>
    <t>شیمی‌ داروئی‌ داروپخش‌</t>
  </si>
  <si>
    <t>صنایع پتروشیمی خلیج فارس</t>
  </si>
  <si>
    <t>صنایع‌شیمیایی‌سینا</t>
  </si>
  <si>
    <t>صنعتی‌ بهشهر</t>
  </si>
  <si>
    <t>فجر انرژی خلیج فارس</t>
  </si>
  <si>
    <t>فرانسوز یزد</t>
  </si>
  <si>
    <t>فولاد امیرکبیرکاشان</t>
  </si>
  <si>
    <t>فولاد مبارکه اصفهان</t>
  </si>
  <si>
    <t>گروه‌بهمن‌</t>
  </si>
  <si>
    <t>گسترش سوخت سبززاگرس(سهامی عام)</t>
  </si>
  <si>
    <t>گسترش نفت و گاز پارسیان</t>
  </si>
  <si>
    <t>گسترش‌سرمایه‌گذاری‌ایران‌خودرو</t>
  </si>
  <si>
    <t>ماشین‌ سازی‌ اراک‌</t>
  </si>
  <si>
    <t>مجتمع صنایع لاستیک یزد</t>
  </si>
  <si>
    <t>ملی‌ صنایع‌ مس‌ ایران‌</t>
  </si>
  <si>
    <t>نفت سپاهان</t>
  </si>
  <si>
    <t>فولاد کاوه جنوب کیش</t>
  </si>
  <si>
    <t>پتروشیمی پارس</t>
  </si>
  <si>
    <t>جمع</t>
  </si>
  <si>
    <t>نام سهام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</si>
  <si>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</si>
  <si>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</si>
  <si>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</si>
  <si>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</si>
  <si>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</si>
  <si>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</si>
  <si>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</si>
  <si>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</si>
  <si>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</si>
  <si>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</si>
  <si>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تابان فردادماوند14080220</t>
  </si>
  <si>
    <t>بله</t>
  </si>
  <si>
    <t>1404/02/20</t>
  </si>
  <si>
    <t>1408/02/20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</si>
  <si>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</si>
  <si>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</si>
  <si>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</si>
  <si>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</si>
  <si>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</si>
  <si>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</si>
  <si>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</si>
  <si>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</si>
  <si>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</si>
  <si>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</si>
  <si>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</si>
  <si>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</si>
  <si>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</si>
  <si>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</si>
  <si>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</si>
  <si>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</si>
  <si>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</si>
  <si>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</si>
  <si>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</si>
  <si>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</si>
  <si>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</si>
  <si>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</si>
  <si>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</si>
  <si>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</si>
  <si>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</si>
  <si>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</si>
  <si>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</si>
  <si>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</si>
  <si>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</si>
  <si>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</si>
  <si>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بانک سامان</t>
  </si>
  <si>
    <t>گواهی سپرده کالایی شمش طلا غیرفعال</t>
  </si>
  <si>
    <t>اخشان خراسان</t>
  </si>
  <si>
    <t>بیمه پردیس 50% تادیه</t>
  </si>
  <si>
    <t>ملی‌ سرب‌وروی‌ ایران‌</t>
  </si>
  <si>
    <t>صنایع ارتباطی آوا</t>
  </si>
  <si>
    <t>داروسازی دانا</t>
  </si>
  <si>
    <t>صنایع فروآلیاژ ایران</t>
  </si>
  <si>
    <t>سیمان‌ ایلام‌</t>
  </si>
  <si>
    <t>قاسم ایران</t>
  </si>
  <si>
    <t>قنداصفهان‌</t>
  </si>
  <si>
    <t>بانک‌اقتصادنوین‌</t>
  </si>
  <si>
    <t>عطرین نخ قم</t>
  </si>
  <si>
    <t>صنایع پتروشیمی کرمانشاه</t>
  </si>
  <si>
    <t>پالایش نفت بندرعباس</t>
  </si>
  <si>
    <t>کاشی‌ پارس‌</t>
  </si>
  <si>
    <t>سرمایه‌گذاری‌صندوق‌بازنشستگی‌</t>
  </si>
  <si>
    <t>گروه توسعه مالی مهرآیندگان</t>
  </si>
  <si>
    <t>بانک ملت</t>
  </si>
  <si>
    <t>بانک صادرات ایران</t>
  </si>
  <si>
    <t>پالایش نفت تهران</t>
  </si>
  <si>
    <t>پتروشیمی جم</t>
  </si>
  <si>
    <t>بانک تجارت</t>
  </si>
  <si>
    <t>آهن و فولاد غدیر ایرانیان</t>
  </si>
  <si>
    <t>پتروشیمی‌شیراز</t>
  </si>
  <si>
    <t>کارخانجات‌داروپخش‌</t>
  </si>
  <si>
    <t>صنایع گلدیران</t>
  </si>
  <si>
    <t>پتروشیمی پردیس</t>
  </si>
  <si>
    <t>ذوب آهن اصفهان</t>
  </si>
  <si>
    <t>سیمان‌ بهبهان‌</t>
  </si>
  <si>
    <t>سرمایه گذاری مهر</t>
  </si>
  <si>
    <t>-2-2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</si>
  <si>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</si>
  <si>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</si>
  <si>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</si>
  <si>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</si>
  <si>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اندیمشک71-6ماهه23%</t>
  </si>
  <si>
    <t>صکوک اجاره اخابر61-3ماهه23%</t>
  </si>
  <si>
    <t>صکوک اجاره فولاد065-بدون ضامن</t>
  </si>
  <si>
    <t>صکوک مرابحه اندیمشک07-6ماهه23%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</si>
  <si>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</si>
  <si>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</si>
  <si>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</si>
  <si>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</si>
  <si>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</si>
  <si>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</si>
  <si>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</si>
  <si>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</si>
  <si>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</si>
  <si>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</si>
  <si>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</si>
  <si>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</si>
  <si>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</si>
  <si>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</si>
  <si>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</si>
  <si>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</si>
  <si>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1403/12/25</t>
  </si>
  <si>
    <t>1403/12/08</t>
  </si>
  <si>
    <t>1404/04/31</t>
  </si>
  <si>
    <t>1404/04/05</t>
  </si>
  <si>
    <t>1404/02/29</t>
  </si>
  <si>
    <t>1404/05/29</t>
  </si>
  <si>
    <t>1404/04/30</t>
  </si>
  <si>
    <t>1404/04/23</t>
  </si>
  <si>
    <t>1404/04/11</t>
  </si>
  <si>
    <t>1404/05/13</t>
  </si>
  <si>
    <t>1404/04/28</t>
  </si>
  <si>
    <t>1404/03/17</t>
  </si>
  <si>
    <t>1404/04/22</t>
  </si>
  <si>
    <t>1404/04/21</t>
  </si>
  <si>
    <t>1404/06/23</t>
  </si>
  <si>
    <t>1404/06/26</t>
  </si>
  <si>
    <t>1404/03/03</t>
  </si>
  <si>
    <t>1404/02/15</t>
  </si>
  <si>
    <t>1404/05/14</t>
  </si>
  <si>
    <t>1404/01/25</t>
  </si>
  <si>
    <t>1404/04/16</t>
  </si>
  <si>
    <t>1404/03/20</t>
  </si>
  <si>
    <t>1404/05/18</t>
  </si>
  <si>
    <t>1403/12/22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</si>
  <si>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</si>
  <si>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</si>
  <si>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</si>
  <si>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</si>
  <si>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</si>
  <si>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</si>
  <si>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</si>
  <si>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</si>
  <si>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</si>
  <si>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</si>
  <si>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</si>
  <si>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سرمایه گذاری در سپرده کالایی</t>
  </si>
  <si>
    <t>اوراق تامین مالی جمعی ایساپاسا</t>
  </si>
  <si>
    <t>خیر</t>
  </si>
  <si>
    <t>1403/11/06</t>
  </si>
  <si>
    <t>اوراق تامین مالی جمعی ایسا شمیم</t>
  </si>
  <si>
    <t>اوراق  تامین مالی جمعی ایساکران</t>
  </si>
  <si>
    <t>1404/02/13</t>
  </si>
  <si>
    <t>اوراق  تامین مالی جمعی ایساولوو</t>
  </si>
  <si>
    <t>1405/04/21</t>
  </si>
  <si>
    <t>اوراق  تامین مالی جمعی ایساخیام</t>
  </si>
  <si>
    <t>1404/05/22</t>
  </si>
  <si>
    <t>1405/05/22</t>
  </si>
  <si>
    <t>اوراق  تامین مالی جمعی ایساطوسی</t>
  </si>
  <si>
    <t>اوراق  تامین مالی جمعی ایساقطعه</t>
  </si>
  <si>
    <t>1405/06/31</t>
  </si>
  <si>
    <t>1405/07/01</t>
  </si>
  <si>
    <t>1404/06/31</t>
  </si>
  <si>
    <t>1404/07/01</t>
  </si>
  <si>
    <t>1404/07/28</t>
  </si>
  <si>
    <t>1404/12/13</t>
  </si>
  <si>
    <t>1405/02/13</t>
  </si>
  <si>
    <t>بانک ملی</t>
  </si>
  <si>
    <t>بانک خاورمیانه</t>
  </si>
  <si>
    <t>بانک پاسارگاد</t>
  </si>
  <si>
    <t>درآمد حاصل از سرمایه­گذاری در سپرده کالایی</t>
  </si>
  <si>
    <t>درآمد حاصل از سرمایه گذاری در سپرده کالایی</t>
  </si>
  <si>
    <t>-</t>
  </si>
  <si>
    <t>گواهی شمش طلا CD1GOB0001</t>
  </si>
  <si>
    <t>معدنی ‌و صنعتی‌ چادرملو</t>
  </si>
  <si>
    <t>سرمایه‌گذاری‌غدیر(هلدینگ‌)</t>
  </si>
  <si>
    <t>سرمایه‌گذاری‌توکافولاد(هلدینگ)</t>
  </si>
  <si>
    <t>ح . معدنی‌ و صنعتی ‌چادرملو</t>
  </si>
  <si>
    <t>معدنی‌ و صنعتی‌ چادرملو</t>
  </si>
  <si>
    <t>معدنی‌ و صنعتی ‌چادرملو</t>
  </si>
  <si>
    <t>پتروشیمی ‌شیراز</t>
  </si>
  <si>
    <t>پتروشیمی  پردیس</t>
  </si>
  <si>
    <t>ح . معدنی ‌و صنعتی ‌چادرملو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</si>
</sst>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4"/>
      <color rgb="FF000000"/>
      <name val="B Nazanin"/>
      <charset val="178"/>
    </font>
    <font>
      <sz val="24"/>
      <color rgb="FF000000"/>
      <name val="Arial"/>
      <family val="2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0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left"/>
    </xf>
    <xf numFmtId="10" fontId="4" fillId="0" borderId="2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4" fillId="0" borderId="5" xfId="1" applyNumberFormat="1" applyFont="1" applyFill="1" applyBorder="1" applyAlignment="1">
      <alignment horizontal="right" vertical="top"/>
    </xf>
    <xf numFmtId="38" fontId="4" fillId="0" borderId="0" xfId="0" applyNumberFormat="1" applyFont="1" applyAlignment="1">
      <alignment horizontal="right" vertical="top"/>
    </xf>
    <xf numFmtId="38" fontId="0" fillId="0" borderId="0" xfId="0" applyNumberFormat="1" applyAlignment="1">
      <alignment horizontal="left"/>
    </xf>
    <xf numFmtId="40" fontId="4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38" fontId="4" fillId="0" borderId="2" xfId="0" applyNumberFormat="1" applyFont="1" applyBorder="1" applyAlignment="1">
      <alignment horizontal="right" vertical="top"/>
    </xf>
    <xf numFmtId="38" fontId="4" fillId="0" borderId="4" xfId="0" applyNumberFormat="1" applyFont="1" applyBorder="1" applyAlignment="1">
      <alignment horizontal="right" vertical="top"/>
    </xf>
    <xf numFmtId="38" fontId="4" fillId="0" borderId="5" xfId="0" applyNumberFormat="1" applyFont="1" applyBorder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8" fontId="4" fillId="0" borderId="0" xfId="0" applyNumberFormat="1" applyFont="1" applyAlignment="1">
      <alignment horizontal="right" vertical="top"/>
    </xf>
    <xf numFmtId="38" fontId="4" fillId="0" borderId="4" xfId="0" applyNumberFormat="1" applyFont="1" applyBorder="1" applyAlignment="1">
      <alignment horizontal="right" vertical="top"/>
    </xf>
    <xf numFmtId="38" fontId="4" fillId="0" borderId="5" xfId="0" applyNumberFormat="1" applyFont="1" applyBorder="1" applyAlignment="1">
      <alignment horizontal="right" vertical="top"/>
    </xf>
    <xf numFmtId="38" fontId="4" fillId="0" borderId="2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3</xdr:row>
      <xdr:rowOff>57137</xdr:rowOff>
    </xdr:from>
    <xdr:to>
      <xdr:col>2</xdr:col>
      <xdr:colOff>66675</xdr:colOff>
      <xdr:row>18</xdr:row>
      <xdr:rowOff>228347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FDE1AA-0FD2-A9AF-DA51-B733A5E32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505300" y="1485887"/>
          <a:ext cx="7315200" cy="7314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rightToLeft="1" tabSelected="1" view="pageBreakPreview" zoomScaleNormal="100" zoomScaleSheetLayoutView="100" workbookViewId="0">
      <selection activeCell="E1" sqref="E1"/>
    </sheetView>
  </sheetViews>
  <sheetFormatPr defaultRowHeight="37.5" customHeight="1" x14ac:dyDescent="0.4"/>
  <cols>
    <col min="1" max="1" width="72.7109375" style="20" customWidth="1"/>
    <col min="2" max="2" width="45.42578125" style="20" customWidth="1"/>
    <col min="3" max="3" width="10.7109375" style="20" customWidth="1"/>
    <col min="4" max="16384" width="9.140625" style="20"/>
  </cols>
  <sheetData>
    <row r="1" spans="1:3" ht="37.5" customHeight="1" x14ac:dyDescent="0.4">
      <c r="A1" s="38" t="s">
        <v>0</v>
      </c>
      <c r="B1" s="38"/>
      <c r="C1" s="38"/>
    </row>
    <row r="2" spans="1:3" ht="37.5" customHeight="1" x14ac:dyDescent="0.4">
      <c r="A2" s="38" t="s">
        <v>1</v>
      </c>
      <c r="B2" s="38"/>
      <c r="C2" s="38"/>
    </row>
    <row r="3" spans="1:3" ht="37.5" customHeight="1" x14ac:dyDescent="0.4">
      <c r="A3" s="38" t="s">
        <v>2</v>
      </c>
      <c r="B3" s="38"/>
      <c r="C3" s="38"/>
    </row>
    <row r="4" spans="1:3" ht="37.5" customHeight="1" x14ac:dyDescent="0.4">
      <c r="A4" s="39"/>
      <c r="B4" s="39"/>
      <c r="C4" s="39"/>
    </row>
    <row r="5" spans="1:3" ht="37.5" customHeight="1" x14ac:dyDescent="0.4">
      <c r="A5" s="39"/>
      <c r="B5" s="39"/>
      <c r="C5" s="39"/>
    </row>
    <row r="6" spans="1:3" ht="37.5" customHeight="1" x14ac:dyDescent="0.4">
      <c r="A6" s="39"/>
      <c r="B6" s="39"/>
      <c r="C6" s="39"/>
    </row>
    <row r="7" spans="1:3" ht="37.5" customHeight="1" x14ac:dyDescent="0.4">
      <c r="A7" s="39"/>
      <c r="B7" s="39"/>
      <c r="C7" s="39"/>
    </row>
    <row r="8" spans="1:3" ht="37.5" customHeight="1" x14ac:dyDescent="0.4">
      <c r="A8" s="39"/>
      <c r="B8" s="39"/>
      <c r="C8" s="39"/>
    </row>
    <row r="9" spans="1:3" ht="37.5" customHeight="1" x14ac:dyDescent="0.4">
      <c r="A9" s="39"/>
      <c r="B9" s="39"/>
      <c r="C9" s="39"/>
    </row>
    <row r="10" spans="1:3" ht="37.5" customHeight="1" x14ac:dyDescent="0.4">
      <c r="A10" s="39"/>
      <c r="B10" s="39"/>
      <c r="C10" s="39"/>
    </row>
    <row r="11" spans="1:3" ht="37.5" customHeight="1" x14ac:dyDescent="0.4">
      <c r="A11" s="39"/>
      <c r="B11" s="39"/>
      <c r="C11" s="39"/>
    </row>
    <row r="12" spans="1:3" ht="37.5" customHeight="1" x14ac:dyDescent="0.4">
      <c r="A12" s="39"/>
      <c r="B12" s="39"/>
      <c r="C12" s="39"/>
    </row>
    <row r="13" spans="1:3" ht="37.5" customHeight="1" x14ac:dyDescent="0.4">
      <c r="A13" s="39"/>
      <c r="B13" s="39"/>
      <c r="C13" s="39"/>
    </row>
    <row r="14" spans="1:3" ht="37.5" customHeight="1" x14ac:dyDescent="0.4">
      <c r="A14" s="39"/>
      <c r="B14" s="39"/>
      <c r="C14" s="39"/>
    </row>
    <row r="15" spans="1:3" ht="37.5" customHeight="1" x14ac:dyDescent="0.4">
      <c r="A15" s="39"/>
      <c r="B15" s="39"/>
      <c r="C15" s="39"/>
    </row>
    <row r="16" spans="1:3" ht="37.5" customHeight="1" x14ac:dyDescent="0.4">
      <c r="A16" s="39"/>
      <c r="B16" s="39"/>
      <c r="C16" s="39"/>
    </row>
    <row r="17" spans="1:3" ht="37.5" customHeight="1" x14ac:dyDescent="0.4">
      <c r="A17" s="39"/>
      <c r="B17" s="39"/>
      <c r="C17" s="39"/>
    </row>
    <row r="18" spans="1:3" ht="37.5" customHeight="1" x14ac:dyDescent="0.4">
      <c r="A18" s="39"/>
      <c r="B18" s="39"/>
      <c r="C18" s="39"/>
    </row>
    <row r="19" spans="1:3" ht="37.5" customHeight="1" x14ac:dyDescent="0.4">
      <c r="A19" s="39"/>
      <c r="B19" s="39"/>
      <c r="C19" s="39"/>
    </row>
    <row r="20" spans="1:3" ht="37.5" customHeight="1" x14ac:dyDescent="0.4">
      <c r="A20" s="39"/>
      <c r="B20" s="39"/>
      <c r="C20" s="39"/>
    </row>
    <row r="21" spans="1:3" ht="37.5" customHeight="1" x14ac:dyDescent="0.4">
      <c r="A21" s="39"/>
      <c r="B21" s="39"/>
      <c r="C21" s="39"/>
    </row>
    <row r="22" spans="1:3" ht="37.5" customHeight="1" x14ac:dyDescent="0.4">
      <c r="A22" s="39"/>
      <c r="B22" s="39"/>
      <c r="C22" s="39"/>
    </row>
    <row r="23" spans="1:3" ht="37.5" customHeight="1" x14ac:dyDescent="0.4">
      <c r="A23" s="39"/>
      <c r="B23" s="39"/>
      <c r="C23" s="39"/>
    </row>
    <row r="24" spans="1:3" ht="37.5" customHeight="1" x14ac:dyDescent="0.4">
      <c r="A24" s="39"/>
      <c r="B24" s="39"/>
      <c r="C24" s="39"/>
    </row>
    <row r="25" spans="1:3" ht="37.5" customHeight="1" x14ac:dyDescent="0.4">
      <c r="A25" s="39"/>
      <c r="B25" s="39"/>
      <c r="C25" s="39"/>
    </row>
    <row r="26" spans="1:3" ht="37.5" customHeight="1" x14ac:dyDescent="0.4">
      <c r="A26" s="39"/>
      <c r="B26" s="39"/>
      <c r="C26" s="39"/>
    </row>
    <row r="27" spans="1:3" ht="37.5" customHeight="1" x14ac:dyDescent="0.4">
      <c r="A27" s="39"/>
      <c r="B27" s="39"/>
      <c r="C27" s="39"/>
    </row>
    <row r="28" spans="1:3" ht="37.5" customHeight="1" x14ac:dyDescent="0.4">
      <c r="A28" s="39"/>
      <c r="B28" s="39"/>
      <c r="C28" s="39"/>
    </row>
    <row r="29" spans="1:3" ht="37.5" customHeight="1" x14ac:dyDescent="0.4">
      <c r="A29" s="39"/>
      <c r="B29" s="39"/>
      <c r="C29" s="39"/>
    </row>
    <row r="30" spans="1:3" ht="37.5" customHeight="1" x14ac:dyDescent="0.4">
      <c r="A30" s="39"/>
      <c r="B30" s="39"/>
      <c r="C30" s="39"/>
    </row>
    <row r="31" spans="1:3" ht="37.5" customHeight="1" x14ac:dyDescent="0.4">
      <c r="A31" s="39"/>
      <c r="B31" s="39"/>
      <c r="C31" s="39"/>
    </row>
    <row r="32" spans="1:3" ht="37.5" customHeight="1" x14ac:dyDescent="0.4">
      <c r="A32" s="39"/>
      <c r="B32" s="39"/>
      <c r="C32" s="39"/>
    </row>
    <row r="33" spans="1:3" ht="37.5" customHeight="1" x14ac:dyDescent="0.4">
      <c r="A33" s="39"/>
      <c r="B33" s="39"/>
      <c r="C33" s="39"/>
    </row>
    <row r="34" spans="1:3" ht="37.5" customHeight="1" x14ac:dyDescent="0.4">
      <c r="A34" s="39"/>
      <c r="B34" s="39"/>
      <c r="C34" s="39"/>
    </row>
    <row r="35" spans="1:3" ht="37.5" customHeight="1" x14ac:dyDescent="0.4">
      <c r="A35" s="39"/>
      <c r="B35" s="39"/>
      <c r="C35" s="39"/>
    </row>
    <row r="36" spans="1:3" ht="37.5" customHeight="1" x14ac:dyDescent="0.4">
      <c r="A36" s="39"/>
      <c r="B36" s="39"/>
      <c r="C36" s="39"/>
    </row>
    <row r="37" spans="1:3" ht="37.5" customHeight="1" x14ac:dyDescent="0.4">
      <c r="A37" s="39"/>
      <c r="B37" s="39"/>
      <c r="C37" s="39"/>
    </row>
  </sheetData>
  <mergeCells count="4">
    <mergeCell ref="A1:C1"/>
    <mergeCell ref="A2:C2"/>
    <mergeCell ref="A3:C3"/>
    <mergeCell ref="A4:C37"/>
  </mergeCells>
  <pageMargins left="0.39" right="0.39" top="0.39" bottom="0.39" header="0" footer="0"/>
  <pageSetup paperSize="9" scale="7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rightToLeft="1" view="pageBreakPreview" zoomScale="90" zoomScaleNormal="100" zoomScaleSheetLayoutView="90" workbookViewId="0">
      <selection activeCell="M1" sqref="M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1.75" customHeight="1" x14ac:dyDescent="0.2">
      <c r="A2" s="49" t="s">
        <v>82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4.45" customHeight="1" x14ac:dyDescent="0.2"/>
    <row r="5" spans="1:10" ht="14.45" customHeight="1" x14ac:dyDescent="0.2">
      <c r="A5" s="1" t="s">
        <v>146</v>
      </c>
      <c r="B5" s="50" t="s">
        <v>147</v>
      </c>
      <c r="C5" s="50"/>
      <c r="D5" s="50"/>
      <c r="E5" s="50"/>
      <c r="F5" s="50"/>
      <c r="G5" s="50"/>
      <c r="H5" s="50"/>
      <c r="I5" s="50"/>
      <c r="J5" s="50"/>
    </row>
    <row r="6" spans="1:10" ht="14.45" customHeight="1" x14ac:dyDescent="0.2">
      <c r="D6" s="45" t="s">
        <v>100</v>
      </c>
      <c r="E6" s="45"/>
      <c r="F6" s="45"/>
      <c r="H6" s="45" t="s">
        <v>101</v>
      </c>
      <c r="I6" s="45"/>
      <c r="J6" s="45"/>
    </row>
    <row r="7" spans="1:10" ht="36.4" customHeight="1" x14ac:dyDescent="0.2">
      <c r="A7" s="45" t="s">
        <v>148</v>
      </c>
      <c r="B7" s="45"/>
      <c r="D7" s="19" t="s">
        <v>149</v>
      </c>
      <c r="E7" s="3"/>
      <c r="F7" s="19" t="s">
        <v>150</v>
      </c>
      <c r="H7" s="19" t="s">
        <v>149</v>
      </c>
      <c r="I7" s="3"/>
      <c r="J7" s="19" t="s">
        <v>150</v>
      </c>
    </row>
    <row r="8" spans="1:10" ht="21.75" customHeight="1" x14ac:dyDescent="0.2">
      <c r="A8" s="46" t="s">
        <v>106</v>
      </c>
      <c r="B8" s="46"/>
      <c r="D8" s="6">
        <v>14105</v>
      </c>
      <c r="F8" s="7"/>
      <c r="H8" s="6">
        <v>138886</v>
      </c>
      <c r="J8" s="7"/>
    </row>
    <row r="9" spans="1:10" ht="21.75" customHeight="1" x14ac:dyDescent="0.2">
      <c r="A9" s="44" t="s">
        <v>218</v>
      </c>
      <c r="B9" s="44"/>
      <c r="D9" s="9">
        <v>14495</v>
      </c>
      <c r="F9" s="10"/>
      <c r="H9" s="9">
        <v>137752</v>
      </c>
      <c r="J9" s="10"/>
    </row>
    <row r="10" spans="1:10" ht="21.75" customHeight="1" x14ac:dyDescent="0.2">
      <c r="A10" s="44" t="s">
        <v>219</v>
      </c>
      <c r="B10" s="44"/>
      <c r="D10" s="9">
        <v>5336910</v>
      </c>
      <c r="F10" s="10"/>
      <c r="H10" s="9">
        <v>22875700</v>
      </c>
      <c r="J10" s="10"/>
    </row>
    <row r="11" spans="1:10" ht="21.75" customHeight="1" x14ac:dyDescent="0.2">
      <c r="A11" s="44" t="s">
        <v>220</v>
      </c>
      <c r="B11" s="44"/>
      <c r="D11" s="9">
        <v>11327</v>
      </c>
      <c r="F11" s="10"/>
      <c r="H11" s="9">
        <v>88590</v>
      </c>
      <c r="J11" s="10"/>
    </row>
    <row r="12" spans="1:10" ht="21.75" customHeight="1" x14ac:dyDescent="0.2">
      <c r="A12" s="43" t="s">
        <v>60</v>
      </c>
      <c r="B12" s="43"/>
      <c r="D12" s="16">
        <f>SUM(D8:D11)</f>
        <v>5376837</v>
      </c>
      <c r="F12" s="16"/>
      <c r="H12" s="16">
        <f>SUM(H8:H11)</f>
        <v>23240928</v>
      </c>
      <c r="J12" s="16"/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zoomScaleNormal="100" zoomScaleSheetLayoutView="100" workbookViewId="0">
      <selection activeCell="I1" sqref="I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9" t="s">
        <v>0</v>
      </c>
      <c r="B1" s="49"/>
      <c r="C1" s="49"/>
      <c r="D1" s="49"/>
      <c r="E1" s="49"/>
      <c r="F1" s="49"/>
    </row>
    <row r="2" spans="1:6" ht="21.75" customHeight="1" x14ac:dyDescent="0.2">
      <c r="A2" s="49" t="s">
        <v>82</v>
      </c>
      <c r="B2" s="49"/>
      <c r="C2" s="49"/>
      <c r="D2" s="49"/>
      <c r="E2" s="49"/>
      <c r="F2" s="49"/>
    </row>
    <row r="3" spans="1:6" ht="21.75" customHeight="1" x14ac:dyDescent="0.2">
      <c r="A3" s="49" t="s">
        <v>2</v>
      </c>
      <c r="B3" s="49"/>
      <c r="C3" s="49"/>
      <c r="D3" s="49"/>
      <c r="E3" s="49"/>
      <c r="F3" s="49"/>
    </row>
    <row r="4" spans="1:6" ht="14.45" customHeight="1" x14ac:dyDescent="0.2"/>
    <row r="5" spans="1:6" ht="29.1" customHeight="1" x14ac:dyDescent="0.2">
      <c r="A5" s="1" t="s">
        <v>151</v>
      </c>
      <c r="B5" s="50" t="s">
        <v>96</v>
      </c>
      <c r="C5" s="50"/>
      <c r="D5" s="50"/>
      <c r="E5" s="50"/>
      <c r="F5" s="50"/>
    </row>
    <row r="6" spans="1:6" ht="14.45" customHeight="1" x14ac:dyDescent="0.2">
      <c r="D6" s="2" t="s">
        <v>100</v>
      </c>
      <c r="F6" s="2" t="s">
        <v>9</v>
      </c>
    </row>
    <row r="7" spans="1:6" ht="14.45" customHeight="1" x14ac:dyDescent="0.2">
      <c r="A7" s="45" t="s">
        <v>96</v>
      </c>
      <c r="B7" s="45"/>
      <c r="D7" s="4" t="s">
        <v>79</v>
      </c>
      <c r="F7" s="4" t="s">
        <v>79</v>
      </c>
    </row>
    <row r="8" spans="1:6" ht="21.75" customHeight="1" x14ac:dyDescent="0.2">
      <c r="A8" s="46" t="s">
        <v>96</v>
      </c>
      <c r="B8" s="46"/>
      <c r="D8" s="6">
        <v>0</v>
      </c>
      <c r="F8" s="6">
        <v>113336830</v>
      </c>
    </row>
    <row r="9" spans="1:6" ht="21.75" customHeight="1" x14ac:dyDescent="0.2">
      <c r="A9" s="44" t="s">
        <v>152</v>
      </c>
      <c r="B9" s="44"/>
      <c r="D9" s="9">
        <v>0</v>
      </c>
      <c r="F9" s="9">
        <v>0</v>
      </c>
    </row>
    <row r="10" spans="1:6" ht="21.75" customHeight="1" x14ac:dyDescent="0.2">
      <c r="A10" s="40" t="s">
        <v>153</v>
      </c>
      <c r="B10" s="40"/>
      <c r="D10" s="13">
        <v>-105206969</v>
      </c>
      <c r="F10" s="13">
        <v>1666198110</v>
      </c>
    </row>
    <row r="11" spans="1:6" ht="21.75" customHeight="1" x14ac:dyDescent="0.2">
      <c r="A11" s="43" t="s">
        <v>60</v>
      </c>
      <c r="B11" s="43"/>
      <c r="D11" s="16">
        <v>-105206969</v>
      </c>
      <c r="F11" s="16">
        <v>1779534940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rightToLeft="1" view="pageBreakPreview" zoomScale="90" zoomScaleNormal="100" zoomScaleSheetLayoutView="90" workbookViewId="0">
      <selection activeCell="V1" sqref="V1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7.28515625" bestFit="1" customWidth="1"/>
    <col min="4" max="4" width="1.28515625" customWidth="1"/>
    <col min="5" max="5" width="23.85546875" bestFit="1" customWidth="1"/>
    <col min="6" max="6" width="1.28515625" customWidth="1"/>
    <col min="7" max="7" width="16.42578125" bestFit="1" customWidth="1"/>
    <col min="8" max="8" width="1.28515625" customWidth="1"/>
    <col min="9" max="9" width="16.28515625" bestFit="1" customWidth="1"/>
    <col min="10" max="10" width="1.28515625" customWidth="1"/>
    <col min="11" max="11" width="10.7109375" bestFit="1" customWidth="1"/>
    <col min="12" max="12" width="1.28515625" customWidth="1"/>
    <col min="13" max="13" width="17.85546875" bestFit="1" customWidth="1"/>
    <col min="14" max="14" width="1.28515625" customWidth="1"/>
    <col min="15" max="15" width="16.28515625" bestFit="1" customWidth="1"/>
    <col min="16" max="16" width="1.28515625" customWidth="1"/>
    <col min="17" max="17" width="12.140625" bestFit="1" customWidth="1"/>
    <col min="18" max="18" width="1.28515625" customWidth="1"/>
    <col min="19" max="19" width="17.85546875" bestFit="1" customWidth="1"/>
    <col min="20" max="20" width="0.28515625" customWidth="1"/>
  </cols>
  <sheetData>
    <row r="1" spans="1:19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1.75" customHeight="1" x14ac:dyDescent="0.2">
      <c r="A2" s="49" t="s">
        <v>82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ht="14.45" customHeight="1" x14ac:dyDescent="0.2"/>
    <row r="5" spans="1:19" ht="14.45" customHeight="1" x14ac:dyDescent="0.2">
      <c r="A5" s="50" t="s">
        <v>103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 ht="14.45" customHeight="1" x14ac:dyDescent="0.2">
      <c r="A6" s="45" t="s">
        <v>61</v>
      </c>
      <c r="C6" s="45" t="s">
        <v>154</v>
      </c>
      <c r="D6" s="45"/>
      <c r="E6" s="45"/>
      <c r="F6" s="45"/>
      <c r="G6" s="45"/>
      <c r="I6" s="45" t="s">
        <v>100</v>
      </c>
      <c r="J6" s="45"/>
      <c r="K6" s="45"/>
      <c r="L6" s="45"/>
      <c r="M6" s="45"/>
      <c r="O6" s="45" t="s">
        <v>101</v>
      </c>
      <c r="P6" s="45"/>
      <c r="Q6" s="45"/>
      <c r="R6" s="45"/>
      <c r="S6" s="45"/>
    </row>
    <row r="7" spans="1:19" ht="40.5" customHeight="1" x14ac:dyDescent="0.2">
      <c r="A7" s="45"/>
      <c r="C7" s="19" t="s">
        <v>155</v>
      </c>
      <c r="D7" s="3"/>
      <c r="E7" s="19" t="s">
        <v>156</v>
      </c>
      <c r="F7" s="3"/>
      <c r="G7" s="19" t="s">
        <v>157</v>
      </c>
      <c r="I7" s="19" t="s">
        <v>158</v>
      </c>
      <c r="J7" s="3"/>
      <c r="K7" s="19" t="s">
        <v>159</v>
      </c>
      <c r="L7" s="3"/>
      <c r="M7" s="19" t="s">
        <v>160</v>
      </c>
      <c r="O7" s="19" t="s">
        <v>158</v>
      </c>
      <c r="P7" s="3"/>
      <c r="Q7" s="19" t="s">
        <v>159</v>
      </c>
      <c r="R7" s="3"/>
      <c r="S7" s="19" t="s">
        <v>160</v>
      </c>
    </row>
    <row r="8" spans="1:19" ht="21.75" customHeight="1" x14ac:dyDescent="0.2">
      <c r="A8" s="5" t="s">
        <v>48</v>
      </c>
      <c r="C8" s="5" t="s">
        <v>161</v>
      </c>
      <c r="E8" s="6">
        <v>6000000</v>
      </c>
      <c r="G8" s="6">
        <v>450</v>
      </c>
      <c r="I8" s="6">
        <v>0</v>
      </c>
      <c r="K8" s="6">
        <v>0</v>
      </c>
      <c r="M8" s="6">
        <v>0</v>
      </c>
      <c r="O8" s="6">
        <v>2700000000</v>
      </c>
      <c r="Q8" s="6">
        <v>0</v>
      </c>
      <c r="S8" s="6">
        <v>2700000000</v>
      </c>
    </row>
    <row r="9" spans="1:19" ht="21.75" customHeight="1" x14ac:dyDescent="0.2">
      <c r="A9" s="8" t="s">
        <v>36</v>
      </c>
      <c r="C9" s="8" t="s">
        <v>162</v>
      </c>
      <c r="E9" s="9">
        <v>5000000</v>
      </c>
      <c r="G9" s="9">
        <v>1100</v>
      </c>
      <c r="I9" s="9">
        <v>0</v>
      </c>
      <c r="K9" s="9">
        <v>0</v>
      </c>
      <c r="M9" s="9">
        <v>0</v>
      </c>
      <c r="O9" s="9">
        <v>5500000000</v>
      </c>
      <c r="Q9" s="9">
        <v>0</v>
      </c>
      <c r="S9" s="9">
        <v>5500000000</v>
      </c>
    </row>
    <row r="10" spans="1:19" ht="21.75" customHeight="1" x14ac:dyDescent="0.2">
      <c r="A10" s="8" t="s">
        <v>226</v>
      </c>
      <c r="C10" s="8" t="s">
        <v>163</v>
      </c>
      <c r="E10" s="9">
        <v>5000000</v>
      </c>
      <c r="G10" s="9">
        <v>1170</v>
      </c>
      <c r="I10" s="9">
        <v>0</v>
      </c>
      <c r="K10" s="9">
        <v>0</v>
      </c>
      <c r="M10" s="9">
        <v>0</v>
      </c>
      <c r="O10" s="9">
        <v>5850000000</v>
      </c>
      <c r="Q10" s="9">
        <v>0</v>
      </c>
      <c r="S10" s="9">
        <v>5850000000</v>
      </c>
    </row>
    <row r="11" spans="1:19" ht="21.75" customHeight="1" x14ac:dyDescent="0.2">
      <c r="A11" s="8" t="s">
        <v>56</v>
      </c>
      <c r="C11" s="8" t="s">
        <v>164</v>
      </c>
      <c r="E11" s="9">
        <v>3000000</v>
      </c>
      <c r="G11" s="9">
        <v>370</v>
      </c>
      <c r="I11" s="9">
        <v>0</v>
      </c>
      <c r="K11" s="9">
        <v>0</v>
      </c>
      <c r="M11" s="9">
        <v>0</v>
      </c>
      <c r="O11" s="9">
        <v>1110000000</v>
      </c>
      <c r="Q11" s="9">
        <v>0</v>
      </c>
      <c r="S11" s="9">
        <v>1110000000</v>
      </c>
    </row>
    <row r="12" spans="1:19" ht="21.75" customHeight="1" x14ac:dyDescent="0.2">
      <c r="A12" s="8" t="s">
        <v>19</v>
      </c>
      <c r="C12" s="8" t="s">
        <v>165</v>
      </c>
      <c r="E12" s="9">
        <v>4000000</v>
      </c>
      <c r="G12" s="9">
        <v>135</v>
      </c>
      <c r="I12" s="9">
        <v>0</v>
      </c>
      <c r="K12" s="9">
        <v>0</v>
      </c>
      <c r="M12" s="9">
        <v>0</v>
      </c>
      <c r="O12" s="9">
        <v>540000000</v>
      </c>
      <c r="Q12" s="9">
        <v>2576687</v>
      </c>
      <c r="S12" s="9">
        <v>537423313</v>
      </c>
    </row>
    <row r="13" spans="1:19" ht="21.75" customHeight="1" x14ac:dyDescent="0.2">
      <c r="A13" s="8" t="s">
        <v>50</v>
      </c>
      <c r="C13" s="8" t="s">
        <v>164</v>
      </c>
      <c r="E13" s="9">
        <v>10000000</v>
      </c>
      <c r="G13" s="9">
        <v>115</v>
      </c>
      <c r="I13" s="9">
        <v>0</v>
      </c>
      <c r="K13" s="9">
        <v>0</v>
      </c>
      <c r="M13" s="9">
        <v>0</v>
      </c>
      <c r="O13" s="9">
        <v>1150000000</v>
      </c>
      <c r="Q13" s="9">
        <v>21639785</v>
      </c>
      <c r="S13" s="9">
        <v>1128360215</v>
      </c>
    </row>
    <row r="14" spans="1:19" ht="21.75" customHeight="1" x14ac:dyDescent="0.2">
      <c r="A14" s="8" t="s">
        <v>42</v>
      </c>
      <c r="C14" s="8" t="s">
        <v>166</v>
      </c>
      <c r="E14" s="9">
        <v>1400000</v>
      </c>
      <c r="G14" s="9">
        <v>955</v>
      </c>
      <c r="I14" s="9">
        <v>0</v>
      </c>
      <c r="K14" s="9">
        <v>0</v>
      </c>
      <c r="M14" s="9">
        <v>0</v>
      </c>
      <c r="O14" s="9">
        <v>1337000000</v>
      </c>
      <c r="Q14" s="9">
        <v>0</v>
      </c>
      <c r="S14" s="9">
        <v>1337000000</v>
      </c>
    </row>
    <row r="15" spans="1:19" ht="21.75" customHeight="1" x14ac:dyDescent="0.2">
      <c r="A15" s="8" t="s">
        <v>29</v>
      </c>
      <c r="C15" s="8" t="s">
        <v>167</v>
      </c>
      <c r="E15" s="9">
        <v>1700000</v>
      </c>
      <c r="G15" s="9">
        <v>1</v>
      </c>
      <c r="I15" s="9">
        <v>0</v>
      </c>
      <c r="K15" s="9">
        <v>0</v>
      </c>
      <c r="M15" s="9">
        <v>0</v>
      </c>
      <c r="O15" s="9">
        <v>1700000</v>
      </c>
      <c r="Q15" s="9">
        <v>31989</v>
      </c>
      <c r="S15" s="9">
        <v>1668011</v>
      </c>
    </row>
    <row r="16" spans="1:19" ht="21.75" customHeight="1" x14ac:dyDescent="0.2">
      <c r="A16" s="8" t="s">
        <v>32</v>
      </c>
      <c r="C16" s="8" t="s">
        <v>164</v>
      </c>
      <c r="E16" s="9">
        <v>7000000</v>
      </c>
      <c r="G16" s="9">
        <v>55</v>
      </c>
      <c r="I16" s="9">
        <v>0</v>
      </c>
      <c r="K16" s="9">
        <v>0</v>
      </c>
      <c r="M16" s="9">
        <v>0</v>
      </c>
      <c r="O16" s="9">
        <v>385000000</v>
      </c>
      <c r="Q16" s="9">
        <v>7751678</v>
      </c>
      <c r="S16" s="9">
        <v>377248322</v>
      </c>
    </row>
    <row r="17" spans="1:19" ht="21.75" customHeight="1" x14ac:dyDescent="0.2">
      <c r="A17" s="8" t="s">
        <v>39</v>
      </c>
      <c r="C17" s="8" t="s">
        <v>164</v>
      </c>
      <c r="E17" s="9">
        <v>1700000</v>
      </c>
      <c r="G17" s="9">
        <v>2070</v>
      </c>
      <c r="I17" s="9">
        <v>0</v>
      </c>
      <c r="K17" s="9">
        <v>0</v>
      </c>
      <c r="M17" s="9">
        <v>0</v>
      </c>
      <c r="O17" s="9">
        <v>3519000000</v>
      </c>
      <c r="Q17" s="9">
        <v>73164990</v>
      </c>
      <c r="S17" s="9">
        <v>3445835010</v>
      </c>
    </row>
    <row r="18" spans="1:19" ht="21.75" customHeight="1" x14ac:dyDescent="0.2">
      <c r="A18" s="8" t="s">
        <v>22</v>
      </c>
      <c r="C18" s="8" t="s">
        <v>168</v>
      </c>
      <c r="E18" s="9">
        <v>7000000</v>
      </c>
      <c r="G18" s="9">
        <v>360</v>
      </c>
      <c r="I18" s="9">
        <v>0</v>
      </c>
      <c r="K18" s="9">
        <v>0</v>
      </c>
      <c r="M18" s="9">
        <v>0</v>
      </c>
      <c r="O18" s="9">
        <v>2520000000</v>
      </c>
      <c r="Q18" s="9">
        <v>0</v>
      </c>
      <c r="S18" s="9">
        <v>2520000000</v>
      </c>
    </row>
    <row r="19" spans="1:19" ht="21.75" customHeight="1" x14ac:dyDescent="0.2">
      <c r="A19" s="8" t="s">
        <v>230</v>
      </c>
      <c r="C19" s="8" t="s">
        <v>169</v>
      </c>
      <c r="E19" s="9">
        <v>11000000</v>
      </c>
      <c r="G19" s="9">
        <v>380</v>
      </c>
      <c r="I19" s="9">
        <v>0</v>
      </c>
      <c r="K19" s="9">
        <v>0</v>
      </c>
      <c r="M19" s="9">
        <v>0</v>
      </c>
      <c r="O19" s="9">
        <v>4180000000</v>
      </c>
      <c r="Q19" s="9">
        <v>36890699</v>
      </c>
      <c r="S19" s="9">
        <v>4143109301</v>
      </c>
    </row>
    <row r="20" spans="1:19" ht="21.75" customHeight="1" x14ac:dyDescent="0.2">
      <c r="A20" s="8" t="s">
        <v>20</v>
      </c>
      <c r="C20" s="8" t="s">
        <v>170</v>
      </c>
      <c r="E20" s="9">
        <v>8800000</v>
      </c>
      <c r="G20" s="9">
        <v>54</v>
      </c>
      <c r="I20" s="9">
        <v>0</v>
      </c>
      <c r="K20" s="9">
        <v>0</v>
      </c>
      <c r="M20" s="9">
        <v>0</v>
      </c>
      <c r="O20" s="9">
        <v>475200000</v>
      </c>
      <c r="Q20" s="9">
        <v>4193890</v>
      </c>
      <c r="S20" s="9">
        <v>471006110</v>
      </c>
    </row>
    <row r="21" spans="1:19" ht="21.75" customHeight="1" x14ac:dyDescent="0.2">
      <c r="A21" s="8" t="s">
        <v>49</v>
      </c>
      <c r="C21" s="8" t="s">
        <v>171</v>
      </c>
      <c r="E21" s="9">
        <v>12000000</v>
      </c>
      <c r="G21" s="9">
        <v>280</v>
      </c>
      <c r="I21" s="9">
        <v>0</v>
      </c>
      <c r="K21" s="9">
        <v>0</v>
      </c>
      <c r="M21" s="9">
        <v>0</v>
      </c>
      <c r="O21" s="9">
        <v>3360000000</v>
      </c>
      <c r="Q21" s="9">
        <v>0</v>
      </c>
      <c r="S21" s="9">
        <v>3360000000</v>
      </c>
    </row>
    <row r="22" spans="1:19" ht="21.75" customHeight="1" x14ac:dyDescent="0.2">
      <c r="A22" s="8" t="s">
        <v>53</v>
      </c>
      <c r="C22" s="8" t="s">
        <v>172</v>
      </c>
      <c r="E22" s="9">
        <v>6600000</v>
      </c>
      <c r="G22" s="9">
        <v>7</v>
      </c>
      <c r="I22" s="9">
        <v>0</v>
      </c>
      <c r="K22" s="9">
        <v>0</v>
      </c>
      <c r="M22" s="9">
        <v>0</v>
      </c>
      <c r="O22" s="9">
        <v>46200000</v>
      </c>
      <c r="Q22" s="9">
        <v>930201</v>
      </c>
      <c r="S22" s="9">
        <v>45269799</v>
      </c>
    </row>
    <row r="23" spans="1:19" ht="21.75" customHeight="1" x14ac:dyDescent="0.2">
      <c r="A23" s="8" t="s">
        <v>38</v>
      </c>
      <c r="C23" s="8" t="s">
        <v>173</v>
      </c>
      <c r="E23" s="9">
        <v>550000</v>
      </c>
      <c r="G23" s="9">
        <v>6810</v>
      </c>
      <c r="I23" s="9">
        <v>0</v>
      </c>
      <c r="K23" s="9">
        <v>0</v>
      </c>
      <c r="M23" s="9">
        <v>0</v>
      </c>
      <c r="O23" s="9">
        <v>3745500000</v>
      </c>
      <c r="Q23" s="9">
        <v>0</v>
      </c>
      <c r="S23" s="9">
        <v>3745500000</v>
      </c>
    </row>
    <row r="24" spans="1:19" ht="21.75" customHeight="1" x14ac:dyDescent="0.2">
      <c r="A24" s="8" t="s">
        <v>44</v>
      </c>
      <c r="C24" s="8" t="s">
        <v>174</v>
      </c>
      <c r="E24" s="9">
        <v>1000000</v>
      </c>
      <c r="G24" s="9">
        <v>155</v>
      </c>
      <c r="I24" s="9">
        <v>0</v>
      </c>
      <c r="K24" s="9">
        <v>0</v>
      </c>
      <c r="M24" s="9">
        <v>0</v>
      </c>
      <c r="O24" s="9">
        <v>155000000</v>
      </c>
      <c r="Q24" s="9">
        <v>0</v>
      </c>
      <c r="S24" s="9">
        <v>155000000</v>
      </c>
    </row>
    <row r="25" spans="1:19" ht="21.75" customHeight="1" x14ac:dyDescent="0.2">
      <c r="A25" s="8" t="s">
        <v>119</v>
      </c>
      <c r="C25" s="8" t="s">
        <v>175</v>
      </c>
      <c r="E25" s="9">
        <v>1100000</v>
      </c>
      <c r="G25" s="9">
        <v>970</v>
      </c>
      <c r="I25" s="9">
        <v>0</v>
      </c>
      <c r="K25" s="9">
        <v>0</v>
      </c>
      <c r="M25" s="9">
        <v>0</v>
      </c>
      <c r="O25" s="9">
        <v>1067000000</v>
      </c>
      <c r="Q25" s="9">
        <v>0</v>
      </c>
      <c r="S25" s="9">
        <v>1067000000</v>
      </c>
    </row>
    <row r="26" spans="1:19" ht="21.75" customHeight="1" x14ac:dyDescent="0.2">
      <c r="A26" s="8" t="s">
        <v>133</v>
      </c>
      <c r="C26" s="8" t="s">
        <v>176</v>
      </c>
      <c r="E26" s="9">
        <v>22000</v>
      </c>
      <c r="G26" s="9">
        <v>38000</v>
      </c>
      <c r="I26" s="9">
        <v>0</v>
      </c>
      <c r="K26" s="9">
        <v>0</v>
      </c>
      <c r="M26" s="9">
        <v>0</v>
      </c>
      <c r="O26" s="9">
        <v>836000000</v>
      </c>
      <c r="Q26" s="9">
        <v>24996678</v>
      </c>
      <c r="S26" s="9">
        <v>811003322</v>
      </c>
    </row>
    <row r="27" spans="1:19" ht="21.75" customHeight="1" x14ac:dyDescent="0.2">
      <c r="A27" s="8" t="s">
        <v>31</v>
      </c>
      <c r="C27" s="8" t="s">
        <v>177</v>
      </c>
      <c r="E27" s="9">
        <v>1700000</v>
      </c>
      <c r="G27" s="9">
        <v>2000</v>
      </c>
      <c r="I27" s="9">
        <v>0</v>
      </c>
      <c r="K27" s="9">
        <v>0</v>
      </c>
      <c r="M27" s="9">
        <v>0</v>
      </c>
      <c r="O27" s="9">
        <v>3400000000</v>
      </c>
      <c r="Q27" s="9">
        <v>4651163</v>
      </c>
      <c r="S27" s="9">
        <v>3395348837</v>
      </c>
    </row>
    <row r="28" spans="1:19" ht="21.75" customHeight="1" x14ac:dyDescent="0.2">
      <c r="A28" s="8" t="s">
        <v>35</v>
      </c>
      <c r="C28" s="8" t="s">
        <v>176</v>
      </c>
      <c r="E28" s="9">
        <v>1000000</v>
      </c>
      <c r="G28" s="9">
        <v>3800</v>
      </c>
      <c r="I28" s="9">
        <v>0</v>
      </c>
      <c r="K28" s="9">
        <v>0</v>
      </c>
      <c r="M28" s="9">
        <v>0</v>
      </c>
      <c r="O28" s="9">
        <v>3800000000</v>
      </c>
      <c r="Q28" s="9">
        <v>227559562</v>
      </c>
      <c r="S28" s="9">
        <v>3572440438</v>
      </c>
    </row>
    <row r="29" spans="1:19" ht="21.75" customHeight="1" x14ac:dyDescent="0.2">
      <c r="A29" s="8" t="s">
        <v>57</v>
      </c>
      <c r="C29" s="8" t="s">
        <v>164</v>
      </c>
      <c r="E29" s="9">
        <v>5000000</v>
      </c>
      <c r="G29" s="9">
        <v>800</v>
      </c>
      <c r="I29" s="9">
        <v>0</v>
      </c>
      <c r="K29" s="9">
        <v>0</v>
      </c>
      <c r="M29" s="9">
        <v>0</v>
      </c>
      <c r="O29" s="9">
        <v>4000000000</v>
      </c>
      <c r="Q29" s="9">
        <v>0</v>
      </c>
      <c r="S29" s="9">
        <v>4000000000</v>
      </c>
    </row>
    <row r="30" spans="1:19" ht="21.75" customHeight="1" x14ac:dyDescent="0.2">
      <c r="A30" s="8" t="s">
        <v>115</v>
      </c>
      <c r="C30" s="8" t="s">
        <v>178</v>
      </c>
      <c r="E30" s="9">
        <v>2000000</v>
      </c>
      <c r="G30" s="9">
        <v>400</v>
      </c>
      <c r="I30" s="9">
        <v>0</v>
      </c>
      <c r="K30" s="9">
        <v>0</v>
      </c>
      <c r="M30" s="9">
        <v>0</v>
      </c>
      <c r="O30" s="9">
        <v>800000000</v>
      </c>
      <c r="Q30" s="9">
        <v>0</v>
      </c>
      <c r="S30" s="9">
        <v>800000000</v>
      </c>
    </row>
    <row r="31" spans="1:19" ht="21.75" customHeight="1" x14ac:dyDescent="0.2">
      <c r="A31" s="8" t="s">
        <v>33</v>
      </c>
      <c r="C31" s="8" t="s">
        <v>164</v>
      </c>
      <c r="E31" s="9">
        <v>6325000</v>
      </c>
      <c r="G31" s="9">
        <v>60</v>
      </c>
      <c r="I31" s="9">
        <v>0</v>
      </c>
      <c r="K31" s="9">
        <v>0</v>
      </c>
      <c r="M31" s="9">
        <v>0</v>
      </c>
      <c r="O31" s="9">
        <v>379500000</v>
      </c>
      <c r="Q31" s="9">
        <v>0</v>
      </c>
      <c r="S31" s="9">
        <v>379500000</v>
      </c>
    </row>
    <row r="32" spans="1:19" ht="21.75" customHeight="1" x14ac:dyDescent="0.2">
      <c r="A32" s="8" t="s">
        <v>46</v>
      </c>
      <c r="C32" s="8" t="s">
        <v>168</v>
      </c>
      <c r="E32" s="9">
        <v>1900000</v>
      </c>
      <c r="G32" s="9">
        <v>3000</v>
      </c>
      <c r="I32" s="9">
        <v>0</v>
      </c>
      <c r="K32" s="9">
        <v>0</v>
      </c>
      <c r="M32" s="9">
        <v>0</v>
      </c>
      <c r="O32" s="9">
        <v>5700000000</v>
      </c>
      <c r="Q32" s="9">
        <v>0</v>
      </c>
      <c r="S32" s="9">
        <v>5700000000</v>
      </c>
    </row>
    <row r="33" spans="1:19" ht="21.75" customHeight="1" x14ac:dyDescent="0.2">
      <c r="A33" s="8" t="s">
        <v>59</v>
      </c>
      <c r="C33" s="8" t="s">
        <v>164</v>
      </c>
      <c r="E33" s="9">
        <v>12000000</v>
      </c>
      <c r="G33" s="9">
        <v>160</v>
      </c>
      <c r="I33" s="9">
        <v>0</v>
      </c>
      <c r="K33" s="9">
        <v>0</v>
      </c>
      <c r="M33" s="9">
        <v>0</v>
      </c>
      <c r="O33" s="9">
        <v>1920000000</v>
      </c>
      <c r="Q33" s="9">
        <v>0</v>
      </c>
      <c r="S33" s="9">
        <v>1920000000</v>
      </c>
    </row>
    <row r="34" spans="1:19" ht="21.75" customHeight="1" x14ac:dyDescent="0.2">
      <c r="A34" s="8" t="s">
        <v>24</v>
      </c>
      <c r="C34" s="8" t="s">
        <v>179</v>
      </c>
      <c r="E34" s="9">
        <v>1400000</v>
      </c>
      <c r="G34" s="9">
        <v>5330</v>
      </c>
      <c r="I34" s="9">
        <v>0</v>
      </c>
      <c r="K34" s="9">
        <v>0</v>
      </c>
      <c r="M34" s="9">
        <v>0</v>
      </c>
      <c r="O34" s="9">
        <v>7462000000</v>
      </c>
      <c r="Q34" s="9">
        <v>308671044</v>
      </c>
      <c r="S34" s="9">
        <v>7153328956</v>
      </c>
    </row>
    <row r="35" spans="1:19" ht="21.75" customHeight="1" x14ac:dyDescent="0.2">
      <c r="A35" s="8" t="s">
        <v>55</v>
      </c>
      <c r="C35" s="8" t="s">
        <v>180</v>
      </c>
      <c r="E35" s="9">
        <v>7000000</v>
      </c>
      <c r="G35" s="9">
        <v>410</v>
      </c>
      <c r="I35" s="9">
        <v>0</v>
      </c>
      <c r="K35" s="9">
        <v>0</v>
      </c>
      <c r="M35" s="9">
        <v>0</v>
      </c>
      <c r="O35" s="9">
        <v>2870000000</v>
      </c>
      <c r="Q35" s="9">
        <v>59671362</v>
      </c>
      <c r="S35" s="9">
        <v>2810328638</v>
      </c>
    </row>
    <row r="36" spans="1:19" ht="21.75" customHeight="1" x14ac:dyDescent="0.2">
      <c r="A36" s="8" t="s">
        <v>26</v>
      </c>
      <c r="C36" s="8" t="s">
        <v>181</v>
      </c>
      <c r="E36" s="9">
        <v>200000</v>
      </c>
      <c r="G36" s="9">
        <v>10238</v>
      </c>
      <c r="I36" s="9">
        <v>0</v>
      </c>
      <c r="K36" s="9">
        <v>0</v>
      </c>
      <c r="M36" s="9">
        <v>0</v>
      </c>
      <c r="O36" s="9">
        <v>2047600000</v>
      </c>
      <c r="Q36" s="9">
        <v>0</v>
      </c>
      <c r="S36" s="9">
        <v>2047600000</v>
      </c>
    </row>
    <row r="37" spans="1:19" ht="21.75" customHeight="1" x14ac:dyDescent="0.2">
      <c r="A37" s="8" t="s">
        <v>37</v>
      </c>
      <c r="C37" s="8" t="s">
        <v>182</v>
      </c>
      <c r="E37" s="9">
        <v>2000000</v>
      </c>
      <c r="G37" s="9">
        <v>800</v>
      </c>
      <c r="I37" s="9">
        <v>0</v>
      </c>
      <c r="K37" s="9">
        <v>0</v>
      </c>
      <c r="M37" s="9">
        <v>0</v>
      </c>
      <c r="O37" s="9">
        <v>1600000000</v>
      </c>
      <c r="Q37" s="9">
        <v>19485792</v>
      </c>
      <c r="S37" s="9">
        <v>1580514208</v>
      </c>
    </row>
    <row r="38" spans="1:19" ht="21.75" customHeight="1" x14ac:dyDescent="0.2">
      <c r="A38" s="8" t="s">
        <v>129</v>
      </c>
      <c r="C38" s="8" t="s">
        <v>183</v>
      </c>
      <c r="E38" s="9">
        <v>5000000</v>
      </c>
      <c r="G38" s="9">
        <v>380</v>
      </c>
      <c r="I38" s="9">
        <v>0</v>
      </c>
      <c r="K38" s="9">
        <v>0</v>
      </c>
      <c r="M38" s="9">
        <v>0</v>
      </c>
      <c r="O38" s="9">
        <v>1900000000</v>
      </c>
      <c r="Q38" s="9">
        <v>0</v>
      </c>
      <c r="S38" s="9">
        <v>1900000000</v>
      </c>
    </row>
    <row r="39" spans="1:19" ht="21.75" customHeight="1" x14ac:dyDescent="0.2">
      <c r="A39" s="8" t="s">
        <v>47</v>
      </c>
      <c r="C39" s="8" t="s">
        <v>168</v>
      </c>
      <c r="E39" s="9">
        <v>4000000</v>
      </c>
      <c r="G39" s="9">
        <v>37</v>
      </c>
      <c r="I39" s="9">
        <v>0</v>
      </c>
      <c r="K39" s="9">
        <v>0</v>
      </c>
      <c r="M39" s="9">
        <v>0</v>
      </c>
      <c r="O39" s="9">
        <v>148000000</v>
      </c>
      <c r="Q39" s="9">
        <v>0</v>
      </c>
      <c r="S39" s="9">
        <v>148000000</v>
      </c>
    </row>
    <row r="40" spans="1:19" ht="21.75" customHeight="1" x14ac:dyDescent="0.2">
      <c r="A40" s="8" t="s">
        <v>25</v>
      </c>
      <c r="C40" s="8" t="s">
        <v>184</v>
      </c>
      <c r="E40" s="9">
        <v>7250000</v>
      </c>
      <c r="G40" s="9">
        <v>170</v>
      </c>
      <c r="I40" s="9">
        <v>0</v>
      </c>
      <c r="K40" s="9">
        <v>0</v>
      </c>
      <c r="M40" s="9">
        <v>0</v>
      </c>
      <c r="O40" s="9">
        <v>1232500000</v>
      </c>
      <c r="Q40" s="9">
        <v>17476367</v>
      </c>
      <c r="S40" s="9">
        <v>1215023633</v>
      </c>
    </row>
    <row r="41" spans="1:19" ht="21.75" customHeight="1" x14ac:dyDescent="0.2">
      <c r="A41" s="8" t="s">
        <v>51</v>
      </c>
      <c r="C41" s="8" t="s">
        <v>168</v>
      </c>
      <c r="E41" s="9">
        <v>6000000</v>
      </c>
      <c r="G41" s="9">
        <v>20</v>
      </c>
      <c r="I41" s="9">
        <v>0</v>
      </c>
      <c r="K41" s="9">
        <v>0</v>
      </c>
      <c r="M41" s="9">
        <v>0</v>
      </c>
      <c r="O41" s="9">
        <v>120000000</v>
      </c>
      <c r="Q41" s="9">
        <v>1861092</v>
      </c>
      <c r="S41" s="9">
        <v>118138908</v>
      </c>
    </row>
    <row r="42" spans="1:19" ht="21.75" customHeight="1" x14ac:dyDescent="0.2">
      <c r="A42" s="11" t="s">
        <v>28</v>
      </c>
      <c r="C42" s="11" t="s">
        <v>185</v>
      </c>
      <c r="E42" s="13">
        <v>1000000</v>
      </c>
      <c r="G42" s="13">
        <v>325</v>
      </c>
      <c r="I42" s="13">
        <v>0</v>
      </c>
      <c r="K42" s="13">
        <v>0</v>
      </c>
      <c r="M42" s="13">
        <v>0</v>
      </c>
      <c r="O42" s="13">
        <v>325000000</v>
      </c>
      <c r="Q42" s="13">
        <v>0</v>
      </c>
      <c r="S42" s="13">
        <v>325000000</v>
      </c>
    </row>
    <row r="43" spans="1:19" ht="21.75" customHeight="1" x14ac:dyDescent="0.2">
      <c r="A43" s="15" t="s">
        <v>60</v>
      </c>
      <c r="C43" s="16"/>
      <c r="E43" s="16"/>
      <c r="G43" s="16"/>
      <c r="I43" s="16">
        <v>0</v>
      </c>
      <c r="K43" s="16">
        <v>0</v>
      </c>
      <c r="M43" s="16">
        <v>0</v>
      </c>
      <c r="O43" s="16">
        <v>76182200000</v>
      </c>
      <c r="Q43" s="16">
        <v>811552979</v>
      </c>
      <c r="S43" s="16">
        <v>75370647021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rightToLeft="1" view="pageBreakPreview" zoomScaleNormal="100" zoomScaleSheetLayoutView="100" workbookViewId="0">
      <selection activeCell="R1" sqref="R1"/>
    </sheetView>
  </sheetViews>
  <sheetFormatPr defaultRowHeight="12.75" x14ac:dyDescent="0.2"/>
  <cols>
    <col min="1" max="1" width="29.7109375" bestFit="1" customWidth="1"/>
    <col min="2" max="2" width="1.28515625" customWidth="1"/>
    <col min="3" max="3" width="17.5703125" bestFit="1" customWidth="1"/>
    <col min="4" max="4" width="1.28515625" customWidth="1"/>
    <col min="5" max="5" width="13.85546875" bestFit="1" customWidth="1"/>
    <col min="6" max="6" width="1.28515625" customWidth="1"/>
    <col min="7" max="7" width="10.7109375" bestFit="1" customWidth="1"/>
    <col min="8" max="8" width="1.28515625" customWidth="1"/>
    <col min="9" max="9" width="13.85546875" bestFit="1" customWidth="1"/>
    <col min="10" max="10" width="1.28515625" customWidth="1"/>
    <col min="11" max="11" width="15" bestFit="1" customWidth="1"/>
    <col min="12" max="12" width="1.28515625" customWidth="1"/>
    <col min="13" max="13" width="10.7109375" bestFit="1" customWidth="1"/>
    <col min="14" max="14" width="1.28515625" customWidth="1"/>
    <col min="15" max="15" width="15" bestFit="1" customWidth="1"/>
    <col min="16" max="16" width="0.28515625" customWidth="1"/>
  </cols>
  <sheetData>
    <row r="1" spans="1:15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21.75" customHeight="1" x14ac:dyDescent="0.2">
      <c r="A2" s="49" t="s">
        <v>82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14.45" customHeight="1" x14ac:dyDescent="0.2"/>
    <row r="5" spans="1:15" ht="14.45" customHeight="1" x14ac:dyDescent="0.2">
      <c r="A5" s="50" t="s">
        <v>186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4.45" customHeight="1" x14ac:dyDescent="0.2">
      <c r="A6" s="45" t="s">
        <v>85</v>
      </c>
      <c r="E6" s="45" t="s">
        <v>100</v>
      </c>
      <c r="F6" s="45"/>
      <c r="G6" s="45"/>
      <c r="H6" s="45"/>
      <c r="I6" s="45"/>
      <c r="K6" s="45" t="s">
        <v>101</v>
      </c>
      <c r="L6" s="45"/>
      <c r="M6" s="45"/>
      <c r="N6" s="45"/>
      <c r="O6" s="45"/>
    </row>
    <row r="7" spans="1:15" ht="53.25" customHeight="1" x14ac:dyDescent="0.2">
      <c r="A7" s="45"/>
      <c r="C7" s="18" t="s">
        <v>187</v>
      </c>
      <c r="E7" s="19" t="s">
        <v>188</v>
      </c>
      <c r="F7" s="3"/>
      <c r="G7" s="19" t="s">
        <v>159</v>
      </c>
      <c r="H7" s="3"/>
      <c r="I7" s="19" t="s">
        <v>189</v>
      </c>
      <c r="K7" s="19" t="s">
        <v>188</v>
      </c>
      <c r="L7" s="3"/>
      <c r="M7" s="19" t="s">
        <v>159</v>
      </c>
      <c r="N7" s="3"/>
      <c r="O7" s="19" t="s">
        <v>189</v>
      </c>
    </row>
    <row r="8" spans="1:15" ht="21.75" customHeight="1" x14ac:dyDescent="0.2">
      <c r="A8" s="5" t="s">
        <v>72</v>
      </c>
      <c r="C8" s="6">
        <v>23</v>
      </c>
      <c r="E8" s="6">
        <v>2444880442</v>
      </c>
      <c r="G8" s="6">
        <v>0</v>
      </c>
      <c r="I8" s="6">
        <v>2444880442</v>
      </c>
      <c r="K8" s="6">
        <v>9246310308</v>
      </c>
      <c r="M8" s="6">
        <v>0</v>
      </c>
      <c r="O8" s="6">
        <v>9246310308</v>
      </c>
    </row>
    <row r="9" spans="1:15" ht="21.75" customHeight="1" x14ac:dyDescent="0.2">
      <c r="A9" s="8" t="s">
        <v>143</v>
      </c>
      <c r="C9" s="9">
        <v>23</v>
      </c>
      <c r="E9" s="9">
        <v>0</v>
      </c>
      <c r="G9" s="9">
        <v>0</v>
      </c>
      <c r="I9" s="9">
        <v>0</v>
      </c>
      <c r="K9" s="9">
        <v>1666621774</v>
      </c>
      <c r="M9" s="9">
        <v>0</v>
      </c>
      <c r="O9" s="9">
        <v>1666621774</v>
      </c>
    </row>
    <row r="10" spans="1:15" ht="21.75" customHeight="1" x14ac:dyDescent="0.2">
      <c r="A10" s="8" t="s">
        <v>145</v>
      </c>
      <c r="C10" s="9">
        <v>23</v>
      </c>
      <c r="E10" s="9">
        <v>0</v>
      </c>
      <c r="G10" s="9">
        <v>0</v>
      </c>
      <c r="I10" s="9">
        <v>0</v>
      </c>
      <c r="K10" s="9">
        <v>1146598616</v>
      </c>
      <c r="M10" s="9">
        <v>0</v>
      </c>
      <c r="O10" s="9">
        <v>1146598616</v>
      </c>
    </row>
    <row r="11" spans="1:15" ht="21.75" customHeight="1" x14ac:dyDescent="0.2">
      <c r="A11" s="8" t="s">
        <v>142</v>
      </c>
      <c r="C11" s="9">
        <v>23</v>
      </c>
      <c r="E11" s="9">
        <v>0</v>
      </c>
      <c r="G11" s="9">
        <v>0</v>
      </c>
      <c r="I11" s="9">
        <v>0</v>
      </c>
      <c r="K11" s="9">
        <v>118889649</v>
      </c>
      <c r="M11" s="9">
        <v>0</v>
      </c>
      <c r="O11" s="9">
        <v>118889649</v>
      </c>
    </row>
    <row r="12" spans="1:15" ht="21.75" customHeight="1" x14ac:dyDescent="0.2">
      <c r="A12" s="8" t="s">
        <v>144</v>
      </c>
      <c r="C12" s="9">
        <v>23</v>
      </c>
      <c r="E12" s="9">
        <v>0</v>
      </c>
      <c r="G12" s="9">
        <v>0</v>
      </c>
      <c r="I12" s="9">
        <v>0</v>
      </c>
      <c r="K12" s="9">
        <v>3171386723</v>
      </c>
      <c r="M12" s="9">
        <v>0</v>
      </c>
      <c r="O12" s="9">
        <v>3171386723</v>
      </c>
    </row>
    <row r="13" spans="1:15" ht="21.75" customHeight="1" x14ac:dyDescent="0.2">
      <c r="A13" s="8" t="str">
        <f>'درآمد سرمایه گذاری در اوراق به'!A14:B14</f>
        <v>اوراق تامین مالی جمعی ایساپاسا</v>
      </c>
      <c r="C13" s="9">
        <v>43</v>
      </c>
      <c r="E13" s="9">
        <f>'درآمد سرمایه گذاری در اوراق به'!D14</f>
        <v>70491780</v>
      </c>
      <c r="G13" s="9">
        <v>0</v>
      </c>
      <c r="I13" s="9">
        <f>E13</f>
        <v>70491780</v>
      </c>
      <c r="K13" s="9">
        <f>'درآمد سرمایه گذاری در اوراق به'!L14</f>
        <v>596830475</v>
      </c>
      <c r="M13" s="9">
        <v>0</v>
      </c>
      <c r="O13" s="9">
        <f>K13</f>
        <v>596830475</v>
      </c>
    </row>
    <row r="14" spans="1:15" ht="21.75" customHeight="1" x14ac:dyDescent="0.2">
      <c r="A14" s="8" t="str">
        <f>'درآمد سرمایه گذاری در اوراق به'!A15:B15</f>
        <v>اوراق تامین مالی جمعی ایسا شمیم</v>
      </c>
      <c r="C14" s="9">
        <v>45</v>
      </c>
      <c r="E14" s="9">
        <f>'درآمد سرمایه گذاری در اوراق به'!D15</f>
        <v>495491786</v>
      </c>
      <c r="G14" s="9">
        <v>0</v>
      </c>
      <c r="I14" s="9">
        <f t="shared" ref="I14:I19" si="0">E14</f>
        <v>495491786</v>
      </c>
      <c r="K14" s="9">
        <f>'درآمد سرمایه گذاری در اوراق به'!L15</f>
        <v>3612295059</v>
      </c>
      <c r="M14" s="9">
        <v>0</v>
      </c>
      <c r="O14" s="9">
        <f t="shared" ref="O14:O19" si="1">K14</f>
        <v>3612295059</v>
      </c>
    </row>
    <row r="15" spans="1:15" ht="21.75" customHeight="1" x14ac:dyDescent="0.2">
      <c r="A15" s="8" t="str">
        <f>'درآمد سرمایه گذاری در اوراق به'!A16:B16</f>
        <v>اوراق  تامین مالی جمعی ایساکران</v>
      </c>
      <c r="C15" s="9">
        <v>44</v>
      </c>
      <c r="E15" s="9">
        <f>'درآمد سرمایه گذاری در اوراق به'!D16</f>
        <v>408719748</v>
      </c>
      <c r="G15" s="9">
        <v>0</v>
      </c>
      <c r="I15" s="9">
        <f t="shared" si="0"/>
        <v>408719748</v>
      </c>
      <c r="K15" s="9">
        <f>'درآمد سرمایه گذاری در اوراق به'!L16</f>
        <v>2333657952</v>
      </c>
      <c r="M15" s="9">
        <v>0</v>
      </c>
      <c r="O15" s="9">
        <f t="shared" si="1"/>
        <v>2333657952</v>
      </c>
    </row>
    <row r="16" spans="1:15" ht="21.75" customHeight="1" x14ac:dyDescent="0.2">
      <c r="A16" s="8" t="str">
        <f>'درآمد سرمایه گذاری در اوراق به'!A17:B17</f>
        <v>اوراق  تامین مالی جمعی ایساولوو</v>
      </c>
      <c r="C16" s="9">
        <v>44</v>
      </c>
      <c r="E16" s="9">
        <f>'درآمد سرمایه گذاری در اوراق به'!D17</f>
        <v>397808250</v>
      </c>
      <c r="G16" s="9">
        <v>0</v>
      </c>
      <c r="I16" s="9">
        <f t="shared" si="0"/>
        <v>397808250</v>
      </c>
      <c r="K16" s="9">
        <f>'درآمد سرمایه گذاری در اوراق به'!L17</f>
        <v>1217534242</v>
      </c>
      <c r="M16" s="9">
        <v>0</v>
      </c>
      <c r="O16" s="9">
        <f t="shared" si="1"/>
        <v>1217534242</v>
      </c>
    </row>
    <row r="17" spans="1:15" ht="21.75" customHeight="1" x14ac:dyDescent="0.2">
      <c r="A17" s="8" t="str">
        <f>'درآمد سرمایه گذاری در اوراق به'!A18:B18</f>
        <v>اوراق  تامین مالی جمعی ایساخیام</v>
      </c>
      <c r="C17" s="9">
        <v>44</v>
      </c>
      <c r="E17" s="9">
        <f>'درآمد سرمایه گذاری در اوراق به'!D18</f>
        <v>373698614</v>
      </c>
      <c r="G17" s="9">
        <v>0</v>
      </c>
      <c r="I17" s="9">
        <f t="shared" si="0"/>
        <v>373698614</v>
      </c>
      <c r="K17" s="9">
        <f>'درآمد سرمایه گذاری در اوراق به'!L18</f>
        <v>807671198</v>
      </c>
      <c r="M17" s="9">
        <v>0</v>
      </c>
      <c r="O17" s="9">
        <f t="shared" si="1"/>
        <v>807671198</v>
      </c>
    </row>
    <row r="18" spans="1:15" ht="21.75" customHeight="1" x14ac:dyDescent="0.2">
      <c r="A18" s="8" t="str">
        <f>'درآمد سرمایه گذاری در اوراق به'!A19:B19</f>
        <v>اوراق  تامین مالی جمعی ایساطوسی</v>
      </c>
      <c r="C18" s="9">
        <v>43</v>
      </c>
      <c r="E18" s="9">
        <f>'درآمد سرمایه گذاری در اوراق به'!D19</f>
        <v>172646019</v>
      </c>
      <c r="G18" s="9">
        <v>0</v>
      </c>
      <c r="I18" s="9">
        <f t="shared" si="0"/>
        <v>172646019</v>
      </c>
      <c r="K18" s="9">
        <f>'درآمد سرمایه گذاری در اوراق به'!L19</f>
        <v>172646019</v>
      </c>
      <c r="M18" s="9">
        <v>0</v>
      </c>
      <c r="O18" s="9">
        <f t="shared" si="1"/>
        <v>172646019</v>
      </c>
    </row>
    <row r="19" spans="1:15" ht="21.75" customHeight="1" x14ac:dyDescent="0.2">
      <c r="A19" s="8" t="str">
        <f>'درآمد سرمایه گذاری در اوراق به'!A20:B20</f>
        <v>اوراق  تامین مالی جمعی ایساقطعه</v>
      </c>
      <c r="C19" s="9">
        <v>44</v>
      </c>
      <c r="E19" s="9">
        <f>'درآمد سرمایه گذاری در اوراق به'!D20</f>
        <v>813698622</v>
      </c>
      <c r="G19" s="9">
        <v>0</v>
      </c>
      <c r="I19" s="9">
        <f t="shared" si="0"/>
        <v>813698622</v>
      </c>
      <c r="K19" s="9">
        <f>'درآمد سرمایه گذاری در اوراق به'!L20</f>
        <v>813698622</v>
      </c>
      <c r="M19" s="9">
        <v>0</v>
      </c>
      <c r="O19" s="9">
        <f t="shared" si="1"/>
        <v>813698622</v>
      </c>
    </row>
    <row r="20" spans="1:15" ht="21.75" customHeight="1" thickBot="1" x14ac:dyDescent="0.25">
      <c r="A20" s="15" t="s">
        <v>60</v>
      </c>
      <c r="C20" s="16"/>
      <c r="E20" s="16">
        <f>SUM(E8:E19)</f>
        <v>5177435261</v>
      </c>
      <c r="G20" s="16">
        <v>0</v>
      </c>
      <c r="I20" s="16">
        <f>SUM(I8:I19)</f>
        <v>5177435261</v>
      </c>
      <c r="K20" s="16">
        <f>SUM(K8:K19)</f>
        <v>24904140637</v>
      </c>
      <c r="M20" s="16">
        <v>0</v>
      </c>
      <c r="O20" s="16">
        <f>SUM(O8:O19)</f>
        <v>24904140637</v>
      </c>
    </row>
  </sheetData>
  <mergeCells count="7">
    <mergeCell ref="A1:O1"/>
    <mergeCell ref="A2:O2"/>
    <mergeCell ref="A3:O3"/>
    <mergeCell ref="A5:O5"/>
    <mergeCell ref="A6:A7"/>
    <mergeCell ref="E6:I6"/>
    <mergeCell ref="K6:O6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rightToLeft="1" view="pageBreakPreview" zoomScale="110" zoomScaleNormal="100" zoomScaleSheetLayoutView="110" workbookViewId="0">
      <selection activeCell="P1" sqref="P1"/>
    </sheetView>
  </sheetViews>
  <sheetFormatPr defaultRowHeight="12.75" x14ac:dyDescent="0.2"/>
  <cols>
    <col min="1" max="1" width="34" bestFit="1" customWidth="1"/>
    <col min="2" max="2" width="1.28515625" customWidth="1"/>
    <col min="3" max="3" width="9.7109375" bestFit="1" customWidth="1"/>
    <col min="4" max="4" width="1.28515625" customWidth="1"/>
    <col min="5" max="5" width="10.7109375" bestFit="1" customWidth="1"/>
    <col min="6" max="6" width="1.28515625" customWidth="1"/>
    <col min="7" max="7" width="10" bestFit="1" customWidth="1"/>
    <col min="8" max="8" width="1.28515625" customWidth="1"/>
    <col min="9" max="9" width="11" bestFit="1" customWidth="1"/>
    <col min="10" max="10" width="1.28515625" customWidth="1"/>
    <col min="11" max="11" width="10.7109375" bestFit="1" customWidth="1"/>
    <col min="12" max="12" width="1.28515625" customWidth="1"/>
    <col min="13" max="13" width="11" bestFit="1" customWidth="1"/>
    <col min="14" max="14" width="0.28515625" customWidth="1"/>
  </cols>
  <sheetData>
    <row r="1" spans="1:13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21.75" customHeight="1" x14ac:dyDescent="0.2">
      <c r="A2" s="49" t="s">
        <v>82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14.45" customHeight="1" x14ac:dyDescent="0.2"/>
    <row r="5" spans="1:13" ht="14.45" customHeight="1" x14ac:dyDescent="0.2">
      <c r="A5" s="50" t="s">
        <v>190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14.45" customHeight="1" x14ac:dyDescent="0.2">
      <c r="A6" s="45" t="s">
        <v>85</v>
      </c>
      <c r="C6" s="45" t="s">
        <v>100</v>
      </c>
      <c r="D6" s="45"/>
      <c r="E6" s="45"/>
      <c r="F6" s="45"/>
      <c r="G6" s="45"/>
      <c r="I6" s="45" t="s">
        <v>101</v>
      </c>
      <c r="J6" s="45"/>
      <c r="K6" s="45"/>
      <c r="L6" s="45"/>
      <c r="M6" s="45"/>
    </row>
    <row r="7" spans="1:13" ht="29.1" customHeight="1" x14ac:dyDescent="0.2">
      <c r="A7" s="45"/>
      <c r="C7" s="19" t="s">
        <v>188</v>
      </c>
      <c r="D7" s="3"/>
      <c r="E7" s="19" t="s">
        <v>159</v>
      </c>
      <c r="F7" s="3"/>
      <c r="G7" s="19" t="s">
        <v>189</v>
      </c>
      <c r="I7" s="19" t="s">
        <v>188</v>
      </c>
      <c r="J7" s="3"/>
      <c r="K7" s="19" t="s">
        <v>159</v>
      </c>
      <c r="L7" s="3"/>
      <c r="M7" s="19" t="s">
        <v>189</v>
      </c>
    </row>
    <row r="8" spans="1:13" ht="21.75" customHeight="1" x14ac:dyDescent="0.2">
      <c r="A8" s="5" t="s">
        <v>106</v>
      </c>
      <c r="C8" s="6">
        <v>14105</v>
      </c>
      <c r="E8" s="6">
        <v>0</v>
      </c>
      <c r="G8" s="6">
        <v>14105</v>
      </c>
      <c r="I8" s="6">
        <v>138886</v>
      </c>
      <c r="K8" s="6">
        <v>0</v>
      </c>
      <c r="M8" s="6">
        <v>138886</v>
      </c>
    </row>
    <row r="9" spans="1:13" ht="21.75" customHeight="1" x14ac:dyDescent="0.2">
      <c r="A9" s="8" t="s">
        <v>218</v>
      </c>
      <c r="C9" s="9">
        <v>14495</v>
      </c>
      <c r="E9" s="9">
        <v>0</v>
      </c>
      <c r="G9" s="9">
        <v>14495</v>
      </c>
      <c r="I9" s="9">
        <v>137752</v>
      </c>
      <c r="K9" s="9">
        <v>0</v>
      </c>
      <c r="M9" s="9">
        <v>137752</v>
      </c>
    </row>
    <row r="10" spans="1:13" ht="21.75" customHeight="1" x14ac:dyDescent="0.2">
      <c r="A10" s="8" t="s">
        <v>219</v>
      </c>
      <c r="C10" s="9">
        <v>5336910</v>
      </c>
      <c r="E10" s="9">
        <v>0</v>
      </c>
      <c r="G10" s="9">
        <v>5336910</v>
      </c>
      <c r="I10" s="9">
        <v>22875700</v>
      </c>
      <c r="K10" s="9">
        <v>0</v>
      </c>
      <c r="M10" s="9">
        <v>22875700</v>
      </c>
    </row>
    <row r="11" spans="1:13" ht="21.75" customHeight="1" x14ac:dyDescent="0.2">
      <c r="A11" s="8" t="s">
        <v>220</v>
      </c>
      <c r="C11" s="9">
        <v>11327</v>
      </c>
      <c r="E11" s="9">
        <v>0</v>
      </c>
      <c r="G11" s="9">
        <v>11327</v>
      </c>
      <c r="I11" s="9">
        <v>88590</v>
      </c>
      <c r="K11" s="9">
        <v>0</v>
      </c>
      <c r="M11" s="9">
        <v>88590</v>
      </c>
    </row>
    <row r="12" spans="1:13" ht="21.75" customHeight="1" x14ac:dyDescent="0.2">
      <c r="A12" s="15" t="s">
        <v>60</v>
      </c>
      <c r="C12" s="16">
        <f>SUM(C8:C11)</f>
        <v>5376837</v>
      </c>
      <c r="E12" s="16">
        <v>0</v>
      </c>
      <c r="G12" s="16">
        <f>SUM(G8:G11)</f>
        <v>5376837</v>
      </c>
      <c r="I12" s="16">
        <f>SUM(I8:I11)</f>
        <v>23240928</v>
      </c>
      <c r="K12" s="16">
        <v>0</v>
      </c>
      <c r="M12" s="16">
        <f>SUM(M8:M11)</f>
        <v>23240928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rightToLeft="1" view="pageBreakPreview" zoomScale="80" zoomScaleNormal="100" zoomScaleSheetLayoutView="80" workbookViewId="0">
      <selection activeCell="U1" sqref="U1"/>
    </sheetView>
  </sheetViews>
  <sheetFormatPr defaultRowHeight="12.75" x14ac:dyDescent="0.2"/>
  <cols>
    <col min="1" max="1" width="30.140625" bestFit="1" customWidth="1"/>
    <col min="2" max="2" width="1.28515625" customWidth="1"/>
    <col min="3" max="3" width="11.7109375" bestFit="1" customWidth="1"/>
    <col min="4" max="4" width="1.28515625" customWidth="1"/>
    <col min="5" max="5" width="16.5703125" bestFit="1" customWidth="1"/>
    <col min="6" max="6" width="1.28515625" customWidth="1"/>
    <col min="7" max="7" width="16.85546875" bestFit="1" customWidth="1"/>
    <col min="8" max="8" width="1.28515625" customWidth="1"/>
    <col min="9" max="9" width="22.42578125" bestFit="1" customWidth="1"/>
    <col min="10" max="10" width="1.28515625" customWidth="1"/>
    <col min="11" max="11" width="12.85546875" bestFit="1" customWidth="1"/>
    <col min="12" max="12" width="1.28515625" customWidth="1"/>
    <col min="13" max="13" width="18.140625" bestFit="1" customWidth="1"/>
    <col min="14" max="14" width="1.28515625" customWidth="1"/>
    <col min="15" max="15" width="18.5703125" bestFit="1" customWidth="1"/>
    <col min="16" max="16" width="1.28515625" customWidth="1"/>
    <col min="17" max="17" width="14.28515625" customWidth="1"/>
    <col min="18" max="18" width="1.7109375" customWidth="1"/>
    <col min="19" max="19" width="0.28515625" customWidth="1"/>
  </cols>
  <sheetData>
    <row r="1" spans="1:18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8" ht="21.75" customHeight="1" x14ac:dyDescent="0.2">
      <c r="A2" s="49" t="s">
        <v>82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ht="14.45" customHeight="1" x14ac:dyDescent="0.2"/>
    <row r="5" spans="1:18" ht="14.45" customHeight="1" x14ac:dyDescent="0.2">
      <c r="A5" s="50" t="s">
        <v>191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4.45" customHeight="1" x14ac:dyDescent="0.2">
      <c r="A6" s="45" t="s">
        <v>85</v>
      </c>
      <c r="C6" s="45" t="s">
        <v>100</v>
      </c>
      <c r="D6" s="45"/>
      <c r="E6" s="45"/>
      <c r="F6" s="45"/>
      <c r="G6" s="45"/>
      <c r="H6" s="45"/>
      <c r="I6" s="45"/>
      <c r="K6" s="45" t="s">
        <v>101</v>
      </c>
      <c r="L6" s="45"/>
      <c r="M6" s="45"/>
      <c r="N6" s="45"/>
      <c r="O6" s="45"/>
      <c r="P6" s="45"/>
      <c r="Q6" s="45"/>
      <c r="R6" s="45"/>
    </row>
    <row r="7" spans="1:18" ht="36" customHeight="1" x14ac:dyDescent="0.2">
      <c r="A7" s="45"/>
      <c r="C7" s="19" t="s">
        <v>13</v>
      </c>
      <c r="D7" s="3"/>
      <c r="E7" s="19" t="s">
        <v>192</v>
      </c>
      <c r="F7" s="3"/>
      <c r="G7" s="19" t="s">
        <v>193</v>
      </c>
      <c r="H7" s="3"/>
      <c r="I7" s="19" t="s">
        <v>194</v>
      </c>
      <c r="K7" s="19" t="s">
        <v>13</v>
      </c>
      <c r="L7" s="3"/>
      <c r="M7" s="19" t="s">
        <v>192</v>
      </c>
      <c r="N7" s="3"/>
      <c r="O7" s="19" t="s">
        <v>193</v>
      </c>
      <c r="P7" s="3"/>
      <c r="Q7" s="59" t="s">
        <v>194</v>
      </c>
      <c r="R7" s="59"/>
    </row>
    <row r="8" spans="1:18" ht="21.75" customHeight="1" x14ac:dyDescent="0.2">
      <c r="A8" s="5" t="s">
        <v>226</v>
      </c>
      <c r="C8" s="35">
        <v>500000</v>
      </c>
      <c r="D8" s="31"/>
      <c r="E8" s="35">
        <v>4841023510</v>
      </c>
      <c r="F8" s="31"/>
      <c r="G8" s="35">
        <v>5361280761</v>
      </c>
      <c r="H8" s="31"/>
      <c r="I8" s="35">
        <v>-520257251</v>
      </c>
      <c r="J8" s="31"/>
      <c r="K8" s="35">
        <v>1000000</v>
      </c>
      <c r="L8" s="31"/>
      <c r="M8" s="35">
        <v>9463356038</v>
      </c>
      <c r="N8" s="31"/>
      <c r="O8" s="35">
        <v>10722561518</v>
      </c>
      <c r="P8" s="31"/>
      <c r="Q8" s="58">
        <v>-1259205480</v>
      </c>
      <c r="R8" s="58"/>
    </row>
    <row r="9" spans="1:18" ht="21.75" customHeight="1" x14ac:dyDescent="0.2">
      <c r="A9" s="8" t="s">
        <v>43</v>
      </c>
      <c r="C9" s="30">
        <v>721609</v>
      </c>
      <c r="D9" s="31"/>
      <c r="E9" s="30">
        <v>6161739539</v>
      </c>
      <c r="F9" s="31"/>
      <c r="G9" s="30">
        <v>5664848509</v>
      </c>
      <c r="H9" s="31"/>
      <c r="I9" s="30">
        <v>496891030</v>
      </c>
      <c r="J9" s="31"/>
      <c r="K9" s="30">
        <v>2921609</v>
      </c>
      <c r="L9" s="31"/>
      <c r="M9" s="30">
        <v>26785378122</v>
      </c>
      <c r="N9" s="31"/>
      <c r="O9" s="30">
        <v>27913670497</v>
      </c>
      <c r="P9" s="31"/>
      <c r="Q9" s="55">
        <v>-1128292375</v>
      </c>
      <c r="R9" s="55"/>
    </row>
    <row r="10" spans="1:18" ht="21.75" customHeight="1" x14ac:dyDescent="0.2">
      <c r="A10" s="8" t="s">
        <v>20</v>
      </c>
      <c r="C10" s="30">
        <v>6000000</v>
      </c>
      <c r="D10" s="31"/>
      <c r="E10" s="30">
        <v>14052999270</v>
      </c>
      <c r="F10" s="31"/>
      <c r="G10" s="30">
        <v>14440794491</v>
      </c>
      <c r="H10" s="31"/>
      <c r="I10" s="30">
        <v>-387795221</v>
      </c>
      <c r="J10" s="31"/>
      <c r="K10" s="30">
        <v>6000000</v>
      </c>
      <c r="L10" s="31"/>
      <c r="M10" s="30">
        <v>14052999270</v>
      </c>
      <c r="N10" s="31"/>
      <c r="O10" s="30">
        <v>14440794491</v>
      </c>
      <c r="P10" s="31"/>
      <c r="Q10" s="55">
        <v>-387795221</v>
      </c>
      <c r="R10" s="55"/>
    </row>
    <row r="11" spans="1:18" ht="21.75" customHeight="1" x14ac:dyDescent="0.2">
      <c r="A11" s="8" t="s">
        <v>53</v>
      </c>
      <c r="C11" s="30">
        <v>5000000</v>
      </c>
      <c r="D11" s="31"/>
      <c r="E11" s="30">
        <v>18938037382</v>
      </c>
      <c r="F11" s="31"/>
      <c r="G11" s="30">
        <v>22330420758</v>
      </c>
      <c r="H11" s="31"/>
      <c r="I11" s="30">
        <v>-3392383376</v>
      </c>
      <c r="J11" s="31"/>
      <c r="K11" s="30">
        <v>10800000</v>
      </c>
      <c r="L11" s="31"/>
      <c r="M11" s="30">
        <v>50345643738</v>
      </c>
      <c r="N11" s="31"/>
      <c r="O11" s="30">
        <v>50980445128</v>
      </c>
      <c r="P11" s="31"/>
      <c r="Q11" s="55">
        <v>-634801390</v>
      </c>
      <c r="R11" s="55"/>
    </row>
    <row r="12" spans="1:18" ht="21.75" customHeight="1" x14ac:dyDescent="0.2">
      <c r="A12" s="8" t="s">
        <v>57</v>
      </c>
      <c r="C12" s="30">
        <v>2000000</v>
      </c>
      <c r="D12" s="31"/>
      <c r="E12" s="30">
        <v>13270567599</v>
      </c>
      <c r="F12" s="31"/>
      <c r="G12" s="30">
        <v>13314371247</v>
      </c>
      <c r="H12" s="31"/>
      <c r="I12" s="30">
        <v>-43803648</v>
      </c>
      <c r="J12" s="31"/>
      <c r="K12" s="30">
        <v>2000000</v>
      </c>
      <c r="L12" s="31"/>
      <c r="M12" s="30">
        <v>13270567599</v>
      </c>
      <c r="N12" s="31"/>
      <c r="O12" s="30">
        <v>13314371247</v>
      </c>
      <c r="P12" s="31"/>
      <c r="Q12" s="55">
        <v>-43803648</v>
      </c>
      <c r="R12" s="55"/>
    </row>
    <row r="13" spans="1:18" ht="21.75" customHeight="1" x14ac:dyDescent="0.2">
      <c r="A13" s="8" t="s">
        <v>36</v>
      </c>
      <c r="C13" s="30">
        <v>2000000</v>
      </c>
      <c r="D13" s="31"/>
      <c r="E13" s="30">
        <v>13161222051</v>
      </c>
      <c r="F13" s="31"/>
      <c r="G13" s="30">
        <v>12754422862</v>
      </c>
      <c r="H13" s="31"/>
      <c r="I13" s="30">
        <v>406799189</v>
      </c>
      <c r="J13" s="31"/>
      <c r="K13" s="30">
        <v>2000000</v>
      </c>
      <c r="L13" s="31"/>
      <c r="M13" s="30">
        <v>13161222051</v>
      </c>
      <c r="N13" s="31"/>
      <c r="O13" s="30">
        <v>12754422862</v>
      </c>
      <c r="P13" s="31"/>
      <c r="Q13" s="55">
        <v>406799189</v>
      </c>
      <c r="R13" s="55"/>
    </row>
    <row r="14" spans="1:18" ht="21.75" customHeight="1" x14ac:dyDescent="0.2">
      <c r="A14" s="8" t="s">
        <v>25</v>
      </c>
      <c r="C14" s="30">
        <v>1150480</v>
      </c>
      <c r="D14" s="31"/>
      <c r="E14" s="30">
        <v>4506090074</v>
      </c>
      <c r="F14" s="31"/>
      <c r="G14" s="30">
        <v>7018735628</v>
      </c>
      <c r="H14" s="31"/>
      <c r="I14" s="30">
        <v>-2512645554</v>
      </c>
      <c r="J14" s="31"/>
      <c r="K14" s="30">
        <v>1700000</v>
      </c>
      <c r="L14" s="31"/>
      <c r="M14" s="30">
        <v>7413010176</v>
      </c>
      <c r="N14" s="31"/>
      <c r="O14" s="30">
        <v>10371193376</v>
      </c>
      <c r="P14" s="31"/>
      <c r="Q14" s="55">
        <v>-2958183200</v>
      </c>
      <c r="R14" s="55"/>
    </row>
    <row r="15" spans="1:18" ht="21.75" customHeight="1" x14ac:dyDescent="0.2">
      <c r="A15" s="8" t="s">
        <v>59</v>
      </c>
      <c r="C15" s="30">
        <v>400000</v>
      </c>
      <c r="D15" s="31"/>
      <c r="E15" s="30">
        <v>1091879871</v>
      </c>
      <c r="F15" s="31"/>
      <c r="G15" s="30">
        <v>1012138389</v>
      </c>
      <c r="H15" s="31"/>
      <c r="I15" s="30">
        <v>79741482</v>
      </c>
      <c r="J15" s="31"/>
      <c r="K15" s="30">
        <v>18400000</v>
      </c>
      <c r="L15" s="31"/>
      <c r="M15" s="30">
        <v>54736782865</v>
      </c>
      <c r="N15" s="31"/>
      <c r="O15" s="30">
        <v>61079473919</v>
      </c>
      <c r="P15" s="31"/>
      <c r="Q15" s="55">
        <v>-6342691054</v>
      </c>
      <c r="R15" s="55"/>
    </row>
    <row r="16" spans="1:18" ht="21.75" customHeight="1" x14ac:dyDescent="0.2">
      <c r="A16" s="8" t="s">
        <v>27</v>
      </c>
      <c r="C16" s="30">
        <v>150000</v>
      </c>
      <c r="D16" s="31"/>
      <c r="E16" s="30">
        <v>11481277583</v>
      </c>
      <c r="F16" s="31"/>
      <c r="G16" s="30">
        <v>7815359114</v>
      </c>
      <c r="H16" s="31"/>
      <c r="I16" s="30">
        <v>3665918469</v>
      </c>
      <c r="J16" s="31"/>
      <c r="K16" s="30">
        <v>900000</v>
      </c>
      <c r="L16" s="31"/>
      <c r="M16" s="30">
        <v>54963946331</v>
      </c>
      <c r="N16" s="31"/>
      <c r="O16" s="30">
        <v>46664576412</v>
      </c>
      <c r="P16" s="31"/>
      <c r="Q16" s="55">
        <v>8299369919</v>
      </c>
      <c r="R16" s="55"/>
    </row>
    <row r="17" spans="1:18" ht="21.75" customHeight="1" x14ac:dyDescent="0.2">
      <c r="A17" s="8" t="s">
        <v>22</v>
      </c>
      <c r="C17" s="30">
        <v>4000000</v>
      </c>
      <c r="D17" s="31"/>
      <c r="E17" s="30">
        <v>17908804868</v>
      </c>
      <c r="F17" s="31"/>
      <c r="G17" s="30">
        <v>14856928041</v>
      </c>
      <c r="H17" s="31"/>
      <c r="I17" s="30">
        <v>3051876827</v>
      </c>
      <c r="J17" s="31"/>
      <c r="K17" s="30">
        <v>10000000</v>
      </c>
      <c r="L17" s="31"/>
      <c r="M17" s="30">
        <v>37438905344</v>
      </c>
      <c r="N17" s="31"/>
      <c r="O17" s="30">
        <v>37142320093</v>
      </c>
      <c r="P17" s="31"/>
      <c r="Q17" s="55">
        <v>296585251</v>
      </c>
      <c r="R17" s="55"/>
    </row>
    <row r="18" spans="1:18" ht="21.75" customHeight="1" x14ac:dyDescent="0.2">
      <c r="A18" s="8" t="s">
        <v>54</v>
      </c>
      <c r="C18" s="30">
        <v>8000000</v>
      </c>
      <c r="D18" s="31"/>
      <c r="E18" s="30">
        <v>10187024537</v>
      </c>
      <c r="F18" s="31"/>
      <c r="G18" s="30">
        <v>10182947568</v>
      </c>
      <c r="H18" s="31"/>
      <c r="I18" s="30">
        <v>4076969</v>
      </c>
      <c r="J18" s="31"/>
      <c r="K18" s="30">
        <v>8000000</v>
      </c>
      <c r="L18" s="31"/>
      <c r="M18" s="30">
        <v>10187024537</v>
      </c>
      <c r="N18" s="31"/>
      <c r="O18" s="30">
        <v>10182947568</v>
      </c>
      <c r="P18" s="31"/>
      <c r="Q18" s="55">
        <v>4076969</v>
      </c>
      <c r="R18" s="55"/>
    </row>
    <row r="19" spans="1:18" ht="21.75" customHeight="1" x14ac:dyDescent="0.2">
      <c r="A19" s="8" t="s">
        <v>49</v>
      </c>
      <c r="C19" s="30">
        <v>4000000</v>
      </c>
      <c r="D19" s="31"/>
      <c r="E19" s="30">
        <v>10894788050</v>
      </c>
      <c r="F19" s="31"/>
      <c r="G19" s="30">
        <v>13269295957</v>
      </c>
      <c r="H19" s="31"/>
      <c r="I19" s="30">
        <v>-2374507907</v>
      </c>
      <c r="J19" s="31"/>
      <c r="K19" s="30">
        <v>18750000</v>
      </c>
      <c r="L19" s="31"/>
      <c r="M19" s="30">
        <v>56793865554</v>
      </c>
      <c r="N19" s="31"/>
      <c r="O19" s="30">
        <v>66185601039</v>
      </c>
      <c r="P19" s="31"/>
      <c r="Q19" s="55">
        <v>-9391735485</v>
      </c>
      <c r="R19" s="55"/>
    </row>
    <row r="20" spans="1:18" ht="21.75" customHeight="1" x14ac:dyDescent="0.2">
      <c r="A20" s="8" t="s">
        <v>44</v>
      </c>
      <c r="C20" s="30">
        <v>1300000</v>
      </c>
      <c r="D20" s="31"/>
      <c r="E20" s="30">
        <v>3244803268</v>
      </c>
      <c r="F20" s="31"/>
      <c r="G20" s="30">
        <v>3025958105</v>
      </c>
      <c r="H20" s="31"/>
      <c r="I20" s="30">
        <v>218845163</v>
      </c>
      <c r="J20" s="31"/>
      <c r="K20" s="30">
        <v>9700000</v>
      </c>
      <c r="L20" s="31"/>
      <c r="M20" s="30">
        <v>27721322164</v>
      </c>
      <c r="N20" s="31"/>
      <c r="O20" s="30">
        <v>26927806820</v>
      </c>
      <c r="P20" s="31"/>
      <c r="Q20" s="55">
        <v>793515344</v>
      </c>
      <c r="R20" s="55"/>
    </row>
    <row r="21" spans="1:18" ht="21.75" customHeight="1" x14ac:dyDescent="0.2">
      <c r="A21" s="8" t="s">
        <v>106</v>
      </c>
      <c r="C21" s="30">
        <v>0</v>
      </c>
      <c r="D21" s="31"/>
      <c r="E21" s="30">
        <v>0</v>
      </c>
      <c r="F21" s="31"/>
      <c r="G21" s="30">
        <v>0</v>
      </c>
      <c r="H21" s="31"/>
      <c r="I21" s="30">
        <v>0</v>
      </c>
      <c r="J21" s="31"/>
      <c r="K21" s="30">
        <v>200000</v>
      </c>
      <c r="L21" s="31"/>
      <c r="M21" s="30">
        <v>399011671</v>
      </c>
      <c r="N21" s="31"/>
      <c r="O21" s="30">
        <v>390153934</v>
      </c>
      <c r="P21" s="31"/>
      <c r="Q21" s="55">
        <v>8857737</v>
      </c>
      <c r="R21" s="55"/>
    </row>
    <row r="22" spans="1:18" ht="21.75" customHeight="1" x14ac:dyDescent="0.2">
      <c r="A22" s="8" t="s">
        <v>29</v>
      </c>
      <c r="C22" s="30">
        <v>0</v>
      </c>
      <c r="D22" s="31"/>
      <c r="E22" s="30">
        <v>0</v>
      </c>
      <c r="F22" s="31"/>
      <c r="G22" s="30">
        <v>0</v>
      </c>
      <c r="H22" s="31"/>
      <c r="I22" s="30">
        <v>0</v>
      </c>
      <c r="J22" s="31"/>
      <c r="K22" s="30">
        <v>4000000</v>
      </c>
      <c r="L22" s="31"/>
      <c r="M22" s="30">
        <v>21476879937</v>
      </c>
      <c r="N22" s="31"/>
      <c r="O22" s="30">
        <v>19411808400</v>
      </c>
      <c r="P22" s="31"/>
      <c r="Q22" s="55">
        <v>2065071537</v>
      </c>
      <c r="R22" s="55"/>
    </row>
    <row r="23" spans="1:18" ht="21.75" customHeight="1" x14ac:dyDescent="0.2">
      <c r="A23" s="8" t="s">
        <v>107</v>
      </c>
      <c r="C23" s="30">
        <v>0</v>
      </c>
      <c r="D23" s="31"/>
      <c r="E23" s="30">
        <v>0</v>
      </c>
      <c r="F23" s="31"/>
      <c r="G23" s="30">
        <v>0</v>
      </c>
      <c r="H23" s="31"/>
      <c r="I23" s="30">
        <v>0</v>
      </c>
      <c r="J23" s="31"/>
      <c r="K23" s="30">
        <v>7513</v>
      </c>
      <c r="L23" s="31"/>
      <c r="M23" s="30">
        <v>28986029530</v>
      </c>
      <c r="N23" s="31"/>
      <c r="O23" s="30">
        <v>28986029530</v>
      </c>
      <c r="P23" s="31"/>
      <c r="Q23" s="55">
        <v>0</v>
      </c>
      <c r="R23" s="55"/>
    </row>
    <row r="24" spans="1:18" ht="21.75" customHeight="1" x14ac:dyDescent="0.2">
      <c r="A24" s="8" t="s">
        <v>227</v>
      </c>
      <c r="C24" s="30">
        <v>0</v>
      </c>
      <c r="D24" s="31"/>
      <c r="E24" s="30">
        <v>0</v>
      </c>
      <c r="F24" s="31"/>
      <c r="G24" s="30">
        <v>0</v>
      </c>
      <c r="H24" s="31"/>
      <c r="I24" s="30">
        <v>0</v>
      </c>
      <c r="J24" s="31"/>
      <c r="K24" s="30">
        <v>4000000</v>
      </c>
      <c r="L24" s="31"/>
      <c r="M24" s="30">
        <v>14504687115</v>
      </c>
      <c r="N24" s="31"/>
      <c r="O24" s="30">
        <v>15194258176</v>
      </c>
      <c r="P24" s="31"/>
      <c r="Q24" s="55">
        <v>-689571061</v>
      </c>
      <c r="R24" s="55"/>
    </row>
    <row r="25" spans="1:18" ht="21.75" customHeight="1" x14ac:dyDescent="0.2">
      <c r="A25" s="8" t="s">
        <v>56</v>
      </c>
      <c r="C25" s="30">
        <v>0</v>
      </c>
      <c r="D25" s="31"/>
      <c r="E25" s="30">
        <v>0</v>
      </c>
      <c r="F25" s="31"/>
      <c r="G25" s="30">
        <v>0</v>
      </c>
      <c r="H25" s="31"/>
      <c r="I25" s="30">
        <v>0</v>
      </c>
      <c r="J25" s="31"/>
      <c r="K25" s="30">
        <v>8676923</v>
      </c>
      <c r="L25" s="31"/>
      <c r="M25" s="30">
        <v>67038327189</v>
      </c>
      <c r="N25" s="31"/>
      <c r="O25" s="30">
        <v>58327445645</v>
      </c>
      <c r="P25" s="31"/>
      <c r="Q25" s="55">
        <v>8710881544</v>
      </c>
      <c r="R25" s="55"/>
    </row>
    <row r="26" spans="1:18" ht="21.75" customHeight="1" x14ac:dyDescent="0.2">
      <c r="A26" s="8" t="s">
        <v>58</v>
      </c>
      <c r="C26" s="30">
        <v>0</v>
      </c>
      <c r="D26" s="31"/>
      <c r="E26" s="30">
        <v>0</v>
      </c>
      <c r="F26" s="31"/>
      <c r="G26" s="30">
        <v>0</v>
      </c>
      <c r="H26" s="31"/>
      <c r="I26" s="30">
        <v>0</v>
      </c>
      <c r="J26" s="31"/>
      <c r="K26" s="30">
        <v>2545614</v>
      </c>
      <c r="L26" s="31"/>
      <c r="M26" s="30">
        <v>18816242912</v>
      </c>
      <c r="N26" s="31"/>
      <c r="O26" s="30">
        <v>18573632159</v>
      </c>
      <c r="P26" s="31"/>
      <c r="Q26" s="55">
        <v>242610753</v>
      </c>
      <c r="R26" s="55"/>
    </row>
    <row r="27" spans="1:18" ht="21.75" customHeight="1" x14ac:dyDescent="0.2">
      <c r="A27" s="8" t="s">
        <v>108</v>
      </c>
      <c r="C27" s="30">
        <v>0</v>
      </c>
      <c r="D27" s="31"/>
      <c r="E27" s="30">
        <v>0</v>
      </c>
      <c r="F27" s="31"/>
      <c r="G27" s="30">
        <v>0</v>
      </c>
      <c r="H27" s="31"/>
      <c r="I27" s="30">
        <v>0</v>
      </c>
      <c r="J27" s="31"/>
      <c r="K27" s="30">
        <v>490000</v>
      </c>
      <c r="L27" s="31"/>
      <c r="M27" s="30">
        <v>4187407794</v>
      </c>
      <c r="N27" s="31"/>
      <c r="O27" s="30">
        <v>4549369230</v>
      </c>
      <c r="P27" s="31"/>
      <c r="Q27" s="55">
        <v>-361961436</v>
      </c>
      <c r="R27" s="55"/>
    </row>
    <row r="28" spans="1:18" ht="21.75" customHeight="1" x14ac:dyDescent="0.2">
      <c r="A28" s="8" t="s">
        <v>45</v>
      </c>
      <c r="C28" s="30">
        <v>0</v>
      </c>
      <c r="D28" s="31"/>
      <c r="E28" s="30">
        <v>0</v>
      </c>
      <c r="F28" s="31"/>
      <c r="G28" s="30">
        <v>0</v>
      </c>
      <c r="H28" s="31"/>
      <c r="I28" s="30">
        <v>0</v>
      </c>
      <c r="J28" s="31"/>
      <c r="K28" s="30">
        <v>4000000</v>
      </c>
      <c r="L28" s="31"/>
      <c r="M28" s="30">
        <v>9403713053</v>
      </c>
      <c r="N28" s="31"/>
      <c r="O28" s="30">
        <v>9406070942</v>
      </c>
      <c r="P28" s="31"/>
      <c r="Q28" s="55">
        <v>-2357889</v>
      </c>
      <c r="R28" s="55"/>
    </row>
    <row r="29" spans="1:18" ht="21.75" customHeight="1" x14ac:dyDescent="0.2">
      <c r="A29" s="8" t="s">
        <v>32</v>
      </c>
      <c r="C29" s="30">
        <v>0</v>
      </c>
      <c r="D29" s="31"/>
      <c r="E29" s="30">
        <v>0</v>
      </c>
      <c r="F29" s="31"/>
      <c r="G29" s="30">
        <v>0</v>
      </c>
      <c r="H29" s="31"/>
      <c r="I29" s="30">
        <v>0</v>
      </c>
      <c r="J29" s="31"/>
      <c r="K29" s="30">
        <v>6299579</v>
      </c>
      <c r="L29" s="31"/>
      <c r="M29" s="30">
        <v>15405171436</v>
      </c>
      <c r="N29" s="31"/>
      <c r="O29" s="30">
        <v>19743360452</v>
      </c>
      <c r="P29" s="31"/>
      <c r="Q29" s="55">
        <v>-4338189016</v>
      </c>
      <c r="R29" s="55"/>
    </row>
    <row r="30" spans="1:18" ht="21.75" customHeight="1" x14ac:dyDescent="0.2">
      <c r="A30" s="8" t="s">
        <v>109</v>
      </c>
      <c r="C30" s="30">
        <v>0</v>
      </c>
      <c r="D30" s="31"/>
      <c r="E30" s="30">
        <v>0</v>
      </c>
      <c r="F30" s="31"/>
      <c r="G30" s="30">
        <v>0</v>
      </c>
      <c r="H30" s="31"/>
      <c r="I30" s="30">
        <v>0</v>
      </c>
      <c r="J30" s="31"/>
      <c r="K30" s="30">
        <v>1500000</v>
      </c>
      <c r="L30" s="31"/>
      <c r="M30" s="30">
        <v>1637051308</v>
      </c>
      <c r="N30" s="31"/>
      <c r="O30" s="30">
        <v>1638691425</v>
      </c>
      <c r="P30" s="31"/>
      <c r="Q30" s="55">
        <v>-1640117</v>
      </c>
      <c r="R30" s="55"/>
    </row>
    <row r="31" spans="1:18" ht="21.75" customHeight="1" x14ac:dyDescent="0.2">
      <c r="A31" s="8" t="s">
        <v>110</v>
      </c>
      <c r="C31" s="30">
        <v>0</v>
      </c>
      <c r="D31" s="31"/>
      <c r="E31" s="30">
        <v>0</v>
      </c>
      <c r="F31" s="31"/>
      <c r="G31" s="30">
        <v>0</v>
      </c>
      <c r="H31" s="31"/>
      <c r="I31" s="30">
        <v>0</v>
      </c>
      <c r="J31" s="31"/>
      <c r="K31" s="30">
        <v>4000000</v>
      </c>
      <c r="L31" s="31"/>
      <c r="M31" s="30">
        <v>5734695330</v>
      </c>
      <c r="N31" s="31"/>
      <c r="O31" s="30">
        <v>6074560355</v>
      </c>
      <c r="P31" s="31"/>
      <c r="Q31" s="55">
        <v>-339865025</v>
      </c>
      <c r="R31" s="55"/>
    </row>
    <row r="32" spans="1:18" ht="21.75" customHeight="1" x14ac:dyDescent="0.2">
      <c r="A32" s="8" t="s">
        <v>24</v>
      </c>
      <c r="C32" s="30">
        <v>0</v>
      </c>
      <c r="D32" s="31"/>
      <c r="E32" s="30">
        <v>0</v>
      </c>
      <c r="F32" s="31"/>
      <c r="G32" s="30">
        <v>0</v>
      </c>
      <c r="H32" s="31"/>
      <c r="I32" s="30">
        <v>0</v>
      </c>
      <c r="J32" s="31"/>
      <c r="K32" s="30">
        <v>8068750</v>
      </c>
      <c r="L32" s="31"/>
      <c r="M32" s="30">
        <v>16562434384</v>
      </c>
      <c r="N32" s="31"/>
      <c r="O32" s="30">
        <v>23273742892</v>
      </c>
      <c r="P32" s="31"/>
      <c r="Q32" s="55">
        <v>-6711308508</v>
      </c>
      <c r="R32" s="55"/>
    </row>
    <row r="33" spans="1:18" ht="21.75" customHeight="1" x14ac:dyDescent="0.2">
      <c r="A33" s="8" t="s">
        <v>50</v>
      </c>
      <c r="C33" s="30">
        <v>0</v>
      </c>
      <c r="D33" s="31"/>
      <c r="E33" s="30">
        <v>0</v>
      </c>
      <c r="F33" s="31"/>
      <c r="G33" s="30">
        <v>0</v>
      </c>
      <c r="H33" s="31"/>
      <c r="I33" s="30">
        <v>0</v>
      </c>
      <c r="J33" s="31"/>
      <c r="K33" s="30">
        <v>5000000</v>
      </c>
      <c r="L33" s="31"/>
      <c r="M33" s="30">
        <v>7420583311</v>
      </c>
      <c r="N33" s="31"/>
      <c r="O33" s="30">
        <v>9562201724</v>
      </c>
      <c r="P33" s="31"/>
      <c r="Q33" s="55">
        <v>-2141618413</v>
      </c>
      <c r="R33" s="55"/>
    </row>
    <row r="34" spans="1:18" ht="21.75" customHeight="1" x14ac:dyDescent="0.2">
      <c r="A34" s="8" t="s">
        <v>111</v>
      </c>
      <c r="C34" s="30">
        <v>0</v>
      </c>
      <c r="D34" s="31"/>
      <c r="E34" s="30">
        <v>0</v>
      </c>
      <c r="F34" s="31"/>
      <c r="G34" s="30">
        <v>0</v>
      </c>
      <c r="H34" s="31"/>
      <c r="I34" s="30">
        <v>0</v>
      </c>
      <c r="J34" s="31"/>
      <c r="K34" s="30">
        <v>249999</v>
      </c>
      <c r="L34" s="31"/>
      <c r="M34" s="30">
        <v>1885419800</v>
      </c>
      <c r="N34" s="31"/>
      <c r="O34" s="30">
        <v>2099922225</v>
      </c>
      <c r="P34" s="31"/>
      <c r="Q34" s="55">
        <v>-214502425</v>
      </c>
      <c r="R34" s="55"/>
    </row>
    <row r="35" spans="1:18" ht="21.75" customHeight="1" x14ac:dyDescent="0.2">
      <c r="A35" s="8" t="s">
        <v>52</v>
      </c>
      <c r="C35" s="30">
        <v>0</v>
      </c>
      <c r="D35" s="31"/>
      <c r="E35" s="30">
        <v>0</v>
      </c>
      <c r="F35" s="31"/>
      <c r="G35" s="30">
        <v>0</v>
      </c>
      <c r="H35" s="31"/>
      <c r="I35" s="30">
        <v>0</v>
      </c>
      <c r="J35" s="31"/>
      <c r="K35" s="30">
        <v>500000</v>
      </c>
      <c r="L35" s="31"/>
      <c r="M35" s="30">
        <v>29605033931</v>
      </c>
      <c r="N35" s="31"/>
      <c r="O35" s="30">
        <v>28563958900</v>
      </c>
      <c r="P35" s="31"/>
      <c r="Q35" s="55">
        <v>1041075031</v>
      </c>
      <c r="R35" s="55"/>
    </row>
    <row r="36" spans="1:18" ht="21.75" customHeight="1" x14ac:dyDescent="0.2">
      <c r="A36" s="8" t="s">
        <v>34</v>
      </c>
      <c r="C36" s="30">
        <v>0</v>
      </c>
      <c r="D36" s="31"/>
      <c r="E36" s="30">
        <v>0</v>
      </c>
      <c r="F36" s="31"/>
      <c r="G36" s="30">
        <v>0</v>
      </c>
      <c r="H36" s="31"/>
      <c r="I36" s="30">
        <v>0</v>
      </c>
      <c r="J36" s="31"/>
      <c r="K36" s="30">
        <v>34000000</v>
      </c>
      <c r="L36" s="31"/>
      <c r="M36" s="30">
        <v>50746452472</v>
      </c>
      <c r="N36" s="31"/>
      <c r="O36" s="30">
        <v>45908114294</v>
      </c>
      <c r="P36" s="31"/>
      <c r="Q36" s="55">
        <v>4838338178</v>
      </c>
      <c r="R36" s="55"/>
    </row>
    <row r="37" spans="1:18" ht="21.75" customHeight="1" x14ac:dyDescent="0.2">
      <c r="A37" s="8" t="s">
        <v>112</v>
      </c>
      <c r="C37" s="30">
        <v>0</v>
      </c>
      <c r="D37" s="31"/>
      <c r="E37" s="30">
        <v>0</v>
      </c>
      <c r="F37" s="31"/>
      <c r="G37" s="30">
        <v>0</v>
      </c>
      <c r="H37" s="31"/>
      <c r="I37" s="30">
        <v>0</v>
      </c>
      <c r="J37" s="31"/>
      <c r="K37" s="30">
        <v>660000</v>
      </c>
      <c r="L37" s="31"/>
      <c r="M37" s="30">
        <v>7550424323</v>
      </c>
      <c r="N37" s="31"/>
      <c r="O37" s="30">
        <v>7945044030</v>
      </c>
      <c r="P37" s="31"/>
      <c r="Q37" s="55">
        <v>-394619707</v>
      </c>
      <c r="R37" s="55"/>
    </row>
    <row r="38" spans="1:18" ht="21.75" customHeight="1" x14ac:dyDescent="0.2">
      <c r="A38" s="8" t="s">
        <v>113</v>
      </c>
      <c r="C38" s="30">
        <v>0</v>
      </c>
      <c r="D38" s="31"/>
      <c r="E38" s="30">
        <v>0</v>
      </c>
      <c r="F38" s="31"/>
      <c r="G38" s="30">
        <v>0</v>
      </c>
      <c r="H38" s="31"/>
      <c r="I38" s="30">
        <v>0</v>
      </c>
      <c r="J38" s="31"/>
      <c r="K38" s="30">
        <v>1200000</v>
      </c>
      <c r="L38" s="31"/>
      <c r="M38" s="30">
        <v>1460496044</v>
      </c>
      <c r="N38" s="31"/>
      <c r="O38" s="30">
        <v>1475567820</v>
      </c>
      <c r="P38" s="31"/>
      <c r="Q38" s="55">
        <v>-15071776</v>
      </c>
      <c r="R38" s="55"/>
    </row>
    <row r="39" spans="1:18" ht="21.75" customHeight="1" x14ac:dyDescent="0.2">
      <c r="A39" s="8" t="s">
        <v>114</v>
      </c>
      <c r="C39" s="30">
        <v>0</v>
      </c>
      <c r="D39" s="31"/>
      <c r="E39" s="30">
        <v>0</v>
      </c>
      <c r="F39" s="31"/>
      <c r="G39" s="30">
        <v>0</v>
      </c>
      <c r="H39" s="31"/>
      <c r="I39" s="30">
        <v>0</v>
      </c>
      <c r="J39" s="31"/>
      <c r="K39" s="30">
        <v>1900000</v>
      </c>
      <c r="L39" s="31"/>
      <c r="M39" s="30">
        <v>27872168065</v>
      </c>
      <c r="N39" s="31"/>
      <c r="O39" s="30">
        <v>28448375385</v>
      </c>
      <c r="P39" s="31"/>
      <c r="Q39" s="55">
        <v>-576207320</v>
      </c>
      <c r="R39" s="55"/>
    </row>
    <row r="40" spans="1:18" ht="21.75" customHeight="1" x14ac:dyDescent="0.2">
      <c r="A40" s="8" t="s">
        <v>19</v>
      </c>
      <c r="C40" s="30">
        <v>0</v>
      </c>
      <c r="D40" s="31"/>
      <c r="E40" s="30">
        <v>0</v>
      </c>
      <c r="F40" s="31"/>
      <c r="G40" s="30">
        <v>0</v>
      </c>
      <c r="H40" s="31"/>
      <c r="I40" s="30">
        <v>0</v>
      </c>
      <c r="J40" s="31"/>
      <c r="K40" s="30">
        <v>3000000</v>
      </c>
      <c r="L40" s="31"/>
      <c r="M40" s="30">
        <v>9820046668</v>
      </c>
      <c r="N40" s="31"/>
      <c r="O40" s="30">
        <v>9897945630</v>
      </c>
      <c r="P40" s="31"/>
      <c r="Q40" s="55">
        <v>-77898962</v>
      </c>
      <c r="R40" s="55"/>
    </row>
    <row r="41" spans="1:18" ht="21.75" customHeight="1" x14ac:dyDescent="0.2">
      <c r="A41" s="8" t="s">
        <v>115</v>
      </c>
      <c r="C41" s="30">
        <v>0</v>
      </c>
      <c r="D41" s="31"/>
      <c r="E41" s="30">
        <v>0</v>
      </c>
      <c r="F41" s="31"/>
      <c r="G41" s="30">
        <v>0</v>
      </c>
      <c r="H41" s="31"/>
      <c r="I41" s="30">
        <v>0</v>
      </c>
      <c r="J41" s="31"/>
      <c r="K41" s="30">
        <v>4240000</v>
      </c>
      <c r="L41" s="31"/>
      <c r="M41" s="30">
        <v>18616050399</v>
      </c>
      <c r="N41" s="31"/>
      <c r="O41" s="30">
        <v>12921749199</v>
      </c>
      <c r="P41" s="31"/>
      <c r="Q41" s="55">
        <v>5694301200</v>
      </c>
      <c r="R41" s="55"/>
    </row>
    <row r="42" spans="1:18" ht="21.75" customHeight="1" x14ac:dyDescent="0.2">
      <c r="A42" s="8" t="s">
        <v>116</v>
      </c>
      <c r="C42" s="30">
        <v>0</v>
      </c>
      <c r="D42" s="31"/>
      <c r="E42" s="30">
        <v>0</v>
      </c>
      <c r="F42" s="31"/>
      <c r="G42" s="30">
        <v>0</v>
      </c>
      <c r="H42" s="31"/>
      <c r="I42" s="30">
        <v>0</v>
      </c>
      <c r="J42" s="31"/>
      <c r="K42" s="30">
        <v>2600000</v>
      </c>
      <c r="L42" s="31"/>
      <c r="M42" s="30">
        <v>3046487497</v>
      </c>
      <c r="N42" s="31"/>
      <c r="O42" s="30">
        <v>2998054800</v>
      </c>
      <c r="P42" s="31"/>
      <c r="Q42" s="55">
        <v>48432697</v>
      </c>
      <c r="R42" s="55"/>
    </row>
    <row r="43" spans="1:18" ht="21.75" customHeight="1" x14ac:dyDescent="0.2">
      <c r="A43" s="8" t="s">
        <v>31</v>
      </c>
      <c r="C43" s="30">
        <v>0</v>
      </c>
      <c r="D43" s="31"/>
      <c r="E43" s="30">
        <v>0</v>
      </c>
      <c r="F43" s="31"/>
      <c r="G43" s="30">
        <v>0</v>
      </c>
      <c r="H43" s="31"/>
      <c r="I43" s="30">
        <v>0</v>
      </c>
      <c r="J43" s="31"/>
      <c r="K43" s="30">
        <v>2100000</v>
      </c>
      <c r="L43" s="31"/>
      <c r="M43" s="30">
        <v>41406754783</v>
      </c>
      <c r="N43" s="31"/>
      <c r="O43" s="30">
        <v>38980626586</v>
      </c>
      <c r="P43" s="31"/>
      <c r="Q43" s="55">
        <v>2426128197</v>
      </c>
      <c r="R43" s="55"/>
    </row>
    <row r="44" spans="1:18" ht="21.75" customHeight="1" x14ac:dyDescent="0.2">
      <c r="A44" s="8" t="s">
        <v>117</v>
      </c>
      <c r="C44" s="30">
        <v>0</v>
      </c>
      <c r="D44" s="31"/>
      <c r="E44" s="30">
        <v>0</v>
      </c>
      <c r="F44" s="31"/>
      <c r="G44" s="30">
        <v>0</v>
      </c>
      <c r="H44" s="31"/>
      <c r="I44" s="30">
        <v>0</v>
      </c>
      <c r="J44" s="31"/>
      <c r="K44" s="30">
        <v>10000000</v>
      </c>
      <c r="L44" s="31"/>
      <c r="M44" s="30">
        <v>37074341786</v>
      </c>
      <c r="N44" s="31"/>
      <c r="O44" s="30">
        <v>33050642425</v>
      </c>
      <c r="P44" s="31"/>
      <c r="Q44" s="55">
        <v>4023699361</v>
      </c>
      <c r="R44" s="55"/>
    </row>
    <row r="45" spans="1:18" ht="21.75" customHeight="1" x14ac:dyDescent="0.2">
      <c r="A45" s="8" t="s">
        <v>38</v>
      </c>
      <c r="C45" s="30">
        <v>0</v>
      </c>
      <c r="D45" s="31"/>
      <c r="E45" s="30">
        <v>0</v>
      </c>
      <c r="F45" s="31"/>
      <c r="G45" s="30">
        <v>0</v>
      </c>
      <c r="H45" s="31"/>
      <c r="I45" s="30">
        <v>0</v>
      </c>
      <c r="J45" s="31"/>
      <c r="K45" s="30">
        <v>300000</v>
      </c>
      <c r="L45" s="31"/>
      <c r="M45" s="30">
        <v>20512252435</v>
      </c>
      <c r="N45" s="31"/>
      <c r="O45" s="30">
        <v>16368105296</v>
      </c>
      <c r="P45" s="31"/>
      <c r="Q45" s="55">
        <v>4144147139</v>
      </c>
      <c r="R45" s="55"/>
    </row>
    <row r="46" spans="1:18" ht="21.75" customHeight="1" x14ac:dyDescent="0.2">
      <c r="A46" s="8" t="s">
        <v>118</v>
      </c>
      <c r="C46" s="30">
        <v>0</v>
      </c>
      <c r="D46" s="31"/>
      <c r="E46" s="30">
        <v>0</v>
      </c>
      <c r="F46" s="31"/>
      <c r="G46" s="30">
        <v>0</v>
      </c>
      <c r="H46" s="31"/>
      <c r="I46" s="30">
        <v>0</v>
      </c>
      <c r="J46" s="31"/>
      <c r="K46" s="30">
        <v>2600000</v>
      </c>
      <c r="L46" s="31"/>
      <c r="M46" s="30">
        <v>12960891562</v>
      </c>
      <c r="N46" s="31"/>
      <c r="O46" s="30">
        <v>13067874010</v>
      </c>
      <c r="P46" s="31"/>
      <c r="Q46" s="55">
        <v>-106982448</v>
      </c>
      <c r="R46" s="55"/>
    </row>
    <row r="47" spans="1:18" ht="21.75" customHeight="1" x14ac:dyDescent="0.2">
      <c r="A47" s="8" t="s">
        <v>119</v>
      </c>
      <c r="C47" s="30">
        <v>0</v>
      </c>
      <c r="D47" s="31"/>
      <c r="E47" s="30">
        <v>0</v>
      </c>
      <c r="F47" s="31"/>
      <c r="G47" s="30">
        <v>0</v>
      </c>
      <c r="H47" s="31"/>
      <c r="I47" s="30">
        <v>0</v>
      </c>
      <c r="J47" s="31"/>
      <c r="K47" s="30">
        <v>1500000</v>
      </c>
      <c r="L47" s="31"/>
      <c r="M47" s="30">
        <v>25956968039</v>
      </c>
      <c r="N47" s="31"/>
      <c r="O47" s="30">
        <v>36434572421</v>
      </c>
      <c r="P47" s="31"/>
      <c r="Q47" s="55">
        <v>-10477604382</v>
      </c>
      <c r="R47" s="55"/>
    </row>
    <row r="48" spans="1:18" ht="21.75" customHeight="1" x14ac:dyDescent="0.2">
      <c r="A48" s="8" t="s">
        <v>120</v>
      </c>
      <c r="C48" s="30">
        <v>0</v>
      </c>
      <c r="D48" s="31"/>
      <c r="E48" s="30">
        <v>0</v>
      </c>
      <c r="F48" s="31"/>
      <c r="G48" s="30">
        <v>0</v>
      </c>
      <c r="H48" s="31"/>
      <c r="I48" s="30">
        <v>0</v>
      </c>
      <c r="J48" s="31"/>
      <c r="K48" s="30">
        <v>400000</v>
      </c>
      <c r="L48" s="31"/>
      <c r="M48" s="30">
        <v>3848888581</v>
      </c>
      <c r="N48" s="31"/>
      <c r="O48" s="30">
        <v>3856914000</v>
      </c>
      <c r="P48" s="31"/>
      <c r="Q48" s="55">
        <v>-8025419</v>
      </c>
      <c r="R48" s="55"/>
    </row>
    <row r="49" spans="1:18" ht="21.75" customHeight="1" x14ac:dyDescent="0.2">
      <c r="A49" s="8" t="s">
        <v>121</v>
      </c>
      <c r="C49" s="30">
        <v>0</v>
      </c>
      <c r="D49" s="31"/>
      <c r="E49" s="30">
        <v>0</v>
      </c>
      <c r="F49" s="31"/>
      <c r="G49" s="30">
        <v>0</v>
      </c>
      <c r="H49" s="31"/>
      <c r="I49" s="30">
        <v>0</v>
      </c>
      <c r="J49" s="31"/>
      <c r="K49" s="30">
        <v>2700000</v>
      </c>
      <c r="L49" s="31"/>
      <c r="M49" s="30">
        <v>22798639818</v>
      </c>
      <c r="N49" s="31"/>
      <c r="O49" s="30">
        <v>23806503450</v>
      </c>
      <c r="P49" s="31"/>
      <c r="Q49" s="55">
        <v>-1007863632</v>
      </c>
      <c r="R49" s="55"/>
    </row>
    <row r="50" spans="1:18" ht="21.75" customHeight="1" x14ac:dyDescent="0.2">
      <c r="A50" s="8" t="s">
        <v>122</v>
      </c>
      <c r="C50" s="30">
        <v>0</v>
      </c>
      <c r="D50" s="31"/>
      <c r="E50" s="30">
        <v>0</v>
      </c>
      <c r="F50" s="31"/>
      <c r="G50" s="30">
        <v>0</v>
      </c>
      <c r="H50" s="31"/>
      <c r="I50" s="30">
        <v>0</v>
      </c>
      <c r="J50" s="31"/>
      <c r="K50" s="30">
        <v>1200000</v>
      </c>
      <c r="L50" s="31"/>
      <c r="M50" s="30">
        <v>28940441170</v>
      </c>
      <c r="N50" s="31"/>
      <c r="O50" s="30">
        <v>29079148149</v>
      </c>
      <c r="P50" s="31"/>
      <c r="Q50" s="55">
        <v>-138706979</v>
      </c>
      <c r="R50" s="55"/>
    </row>
    <row r="51" spans="1:18" ht="21.75" customHeight="1" x14ac:dyDescent="0.2">
      <c r="A51" s="8" t="s">
        <v>55</v>
      </c>
      <c r="C51" s="30">
        <v>0</v>
      </c>
      <c r="D51" s="31"/>
      <c r="E51" s="30">
        <v>0</v>
      </c>
      <c r="F51" s="31"/>
      <c r="G51" s="30">
        <v>0</v>
      </c>
      <c r="H51" s="31"/>
      <c r="I51" s="30">
        <v>0</v>
      </c>
      <c r="J51" s="31"/>
      <c r="K51" s="30">
        <v>3104001</v>
      </c>
      <c r="L51" s="31"/>
      <c r="M51" s="30">
        <v>14677175434</v>
      </c>
      <c r="N51" s="31"/>
      <c r="O51" s="30">
        <v>11282295504</v>
      </c>
      <c r="P51" s="31"/>
      <c r="Q51" s="55">
        <v>3394879930</v>
      </c>
      <c r="R51" s="55"/>
    </row>
    <row r="52" spans="1:18" ht="21.75" customHeight="1" x14ac:dyDescent="0.2">
      <c r="A52" s="8" t="s">
        <v>47</v>
      </c>
      <c r="C52" s="30">
        <v>0</v>
      </c>
      <c r="D52" s="31"/>
      <c r="E52" s="30">
        <v>0</v>
      </c>
      <c r="F52" s="31"/>
      <c r="G52" s="30">
        <v>0</v>
      </c>
      <c r="H52" s="31"/>
      <c r="I52" s="30">
        <v>0</v>
      </c>
      <c r="J52" s="31"/>
      <c r="K52" s="30">
        <v>5023988</v>
      </c>
      <c r="L52" s="31"/>
      <c r="M52" s="30">
        <v>32279629662</v>
      </c>
      <c r="N52" s="31"/>
      <c r="O52" s="30">
        <v>35194697252</v>
      </c>
      <c r="P52" s="31"/>
      <c r="Q52" s="55">
        <v>-2915067590</v>
      </c>
      <c r="R52" s="55"/>
    </row>
    <row r="53" spans="1:18" ht="21.75" customHeight="1" x14ac:dyDescent="0.2">
      <c r="A53" s="8" t="s">
        <v>123</v>
      </c>
      <c r="C53" s="30">
        <v>0</v>
      </c>
      <c r="D53" s="31"/>
      <c r="E53" s="30">
        <v>0</v>
      </c>
      <c r="F53" s="31"/>
      <c r="G53" s="30">
        <v>0</v>
      </c>
      <c r="H53" s="31"/>
      <c r="I53" s="30">
        <v>0</v>
      </c>
      <c r="J53" s="31"/>
      <c r="K53" s="30">
        <v>1000000</v>
      </c>
      <c r="L53" s="31"/>
      <c r="M53" s="30">
        <v>6353967616</v>
      </c>
      <c r="N53" s="31"/>
      <c r="O53" s="30">
        <v>5338048500</v>
      </c>
      <c r="P53" s="31"/>
      <c r="Q53" s="55">
        <v>1015919116</v>
      </c>
      <c r="R53" s="55"/>
    </row>
    <row r="54" spans="1:18" ht="21.75" customHeight="1" x14ac:dyDescent="0.2">
      <c r="A54" s="8" t="s">
        <v>51</v>
      </c>
      <c r="C54" s="30">
        <v>0</v>
      </c>
      <c r="D54" s="31"/>
      <c r="E54" s="30">
        <v>0</v>
      </c>
      <c r="F54" s="31"/>
      <c r="G54" s="30">
        <v>0</v>
      </c>
      <c r="H54" s="31"/>
      <c r="I54" s="30">
        <v>0</v>
      </c>
      <c r="J54" s="31"/>
      <c r="K54" s="30">
        <v>10000000</v>
      </c>
      <c r="L54" s="31"/>
      <c r="M54" s="30">
        <v>14434003649</v>
      </c>
      <c r="N54" s="31"/>
      <c r="O54" s="30">
        <v>13092679600</v>
      </c>
      <c r="P54" s="31"/>
      <c r="Q54" s="55">
        <v>1341324049</v>
      </c>
      <c r="R54" s="55"/>
    </row>
    <row r="55" spans="1:18" ht="21.75" customHeight="1" x14ac:dyDescent="0.2">
      <c r="A55" s="8" t="s">
        <v>124</v>
      </c>
      <c r="C55" s="30">
        <v>0</v>
      </c>
      <c r="D55" s="31"/>
      <c r="E55" s="30">
        <v>0</v>
      </c>
      <c r="F55" s="31"/>
      <c r="G55" s="30">
        <v>0</v>
      </c>
      <c r="H55" s="31"/>
      <c r="I55" s="30">
        <v>0</v>
      </c>
      <c r="J55" s="31"/>
      <c r="K55" s="30">
        <v>10400000</v>
      </c>
      <c r="L55" s="31"/>
      <c r="M55" s="30">
        <v>9593775513</v>
      </c>
      <c r="N55" s="31"/>
      <c r="O55" s="30">
        <v>11044639892</v>
      </c>
      <c r="P55" s="31"/>
      <c r="Q55" s="55">
        <v>-1450864379</v>
      </c>
      <c r="R55" s="55"/>
    </row>
    <row r="56" spans="1:18" ht="21.75" customHeight="1" x14ac:dyDescent="0.2">
      <c r="A56" s="8" t="s">
        <v>125</v>
      </c>
      <c r="C56" s="30">
        <v>0</v>
      </c>
      <c r="D56" s="31"/>
      <c r="E56" s="30">
        <v>0</v>
      </c>
      <c r="F56" s="31"/>
      <c r="G56" s="30">
        <v>0</v>
      </c>
      <c r="H56" s="31"/>
      <c r="I56" s="30">
        <v>0</v>
      </c>
      <c r="J56" s="31"/>
      <c r="K56" s="30">
        <v>60000000</v>
      </c>
      <c r="L56" s="31"/>
      <c r="M56" s="30">
        <v>41775150933</v>
      </c>
      <c r="N56" s="31"/>
      <c r="O56" s="30">
        <v>36665593504</v>
      </c>
      <c r="P56" s="31"/>
      <c r="Q56" s="55">
        <v>5109557429</v>
      </c>
      <c r="R56" s="55"/>
    </row>
    <row r="57" spans="1:18" ht="21.75" customHeight="1" x14ac:dyDescent="0.2">
      <c r="A57" s="8" t="s">
        <v>126</v>
      </c>
      <c r="C57" s="30">
        <v>0</v>
      </c>
      <c r="D57" s="31"/>
      <c r="E57" s="30">
        <v>0</v>
      </c>
      <c r="F57" s="31"/>
      <c r="G57" s="30">
        <v>0</v>
      </c>
      <c r="H57" s="31"/>
      <c r="I57" s="30">
        <v>0</v>
      </c>
      <c r="J57" s="31"/>
      <c r="K57" s="30">
        <v>10000001</v>
      </c>
      <c r="L57" s="31"/>
      <c r="M57" s="30">
        <v>26063991124</v>
      </c>
      <c r="N57" s="31"/>
      <c r="O57" s="30">
        <v>24192282222</v>
      </c>
      <c r="P57" s="31"/>
      <c r="Q57" s="55">
        <v>1871708902</v>
      </c>
      <c r="R57" s="55"/>
    </row>
    <row r="58" spans="1:18" ht="21.75" customHeight="1" x14ac:dyDescent="0.2">
      <c r="A58" s="8" t="s">
        <v>127</v>
      </c>
      <c r="C58" s="30">
        <v>0</v>
      </c>
      <c r="D58" s="31"/>
      <c r="E58" s="30">
        <v>0</v>
      </c>
      <c r="F58" s="31"/>
      <c r="G58" s="30">
        <v>0</v>
      </c>
      <c r="H58" s="31"/>
      <c r="I58" s="30">
        <v>0</v>
      </c>
      <c r="J58" s="31"/>
      <c r="K58" s="30">
        <v>622796</v>
      </c>
      <c r="L58" s="31"/>
      <c r="M58" s="30">
        <v>42063244547</v>
      </c>
      <c r="N58" s="31"/>
      <c r="O58" s="30">
        <v>38971738401</v>
      </c>
      <c r="P58" s="31"/>
      <c r="Q58" s="55">
        <v>3091506146</v>
      </c>
      <c r="R58" s="55"/>
    </row>
    <row r="59" spans="1:18" ht="21.75" customHeight="1" x14ac:dyDescent="0.2">
      <c r="A59" s="8" t="s">
        <v>128</v>
      </c>
      <c r="C59" s="30">
        <v>0</v>
      </c>
      <c r="D59" s="31"/>
      <c r="E59" s="30">
        <v>0</v>
      </c>
      <c r="F59" s="31"/>
      <c r="G59" s="30">
        <v>0</v>
      </c>
      <c r="H59" s="31"/>
      <c r="I59" s="30">
        <v>0</v>
      </c>
      <c r="J59" s="31"/>
      <c r="K59" s="30">
        <v>400000</v>
      </c>
      <c r="L59" s="31"/>
      <c r="M59" s="30">
        <v>261633961</v>
      </c>
      <c r="N59" s="31"/>
      <c r="O59" s="30">
        <v>251433108</v>
      </c>
      <c r="P59" s="31"/>
      <c r="Q59" s="55">
        <v>10200853</v>
      </c>
      <c r="R59" s="55"/>
    </row>
    <row r="60" spans="1:18" ht="21.75" customHeight="1" x14ac:dyDescent="0.2">
      <c r="A60" s="8" t="s">
        <v>129</v>
      </c>
      <c r="C60" s="30">
        <v>0</v>
      </c>
      <c r="D60" s="31"/>
      <c r="E60" s="30">
        <v>0</v>
      </c>
      <c r="F60" s="31"/>
      <c r="G60" s="30">
        <v>0</v>
      </c>
      <c r="H60" s="31"/>
      <c r="I60" s="30">
        <v>0</v>
      </c>
      <c r="J60" s="31"/>
      <c r="K60" s="30">
        <v>5000000</v>
      </c>
      <c r="L60" s="31"/>
      <c r="M60" s="30">
        <v>25198602456</v>
      </c>
      <c r="N60" s="31"/>
      <c r="O60" s="30">
        <v>31178284056</v>
      </c>
      <c r="P60" s="31"/>
      <c r="Q60" s="55">
        <v>-5979681600</v>
      </c>
      <c r="R60" s="55"/>
    </row>
    <row r="61" spans="1:18" ht="21.75" customHeight="1" x14ac:dyDescent="0.2">
      <c r="A61" s="8" t="s">
        <v>35</v>
      </c>
      <c r="C61" s="30">
        <v>0</v>
      </c>
      <c r="D61" s="31"/>
      <c r="E61" s="30">
        <v>0</v>
      </c>
      <c r="F61" s="31"/>
      <c r="G61" s="30">
        <v>0</v>
      </c>
      <c r="H61" s="31"/>
      <c r="I61" s="30">
        <v>0</v>
      </c>
      <c r="J61" s="31"/>
      <c r="K61" s="30">
        <v>800000</v>
      </c>
      <c r="L61" s="31"/>
      <c r="M61" s="30">
        <v>24318443248</v>
      </c>
      <c r="N61" s="31"/>
      <c r="O61" s="30">
        <v>22080913609</v>
      </c>
      <c r="P61" s="31"/>
      <c r="Q61" s="55">
        <v>2237529639</v>
      </c>
      <c r="R61" s="55"/>
    </row>
    <row r="62" spans="1:18" ht="21.75" customHeight="1" x14ac:dyDescent="0.2">
      <c r="A62" s="8" t="s">
        <v>231</v>
      </c>
      <c r="C62" s="30">
        <v>0</v>
      </c>
      <c r="D62" s="31"/>
      <c r="E62" s="30">
        <v>0</v>
      </c>
      <c r="F62" s="31"/>
      <c r="G62" s="30">
        <v>0</v>
      </c>
      <c r="H62" s="31"/>
      <c r="I62" s="30">
        <v>0</v>
      </c>
      <c r="J62" s="31"/>
      <c r="K62" s="30">
        <v>400000</v>
      </c>
      <c r="L62" s="31"/>
      <c r="M62" s="30">
        <v>14202405296</v>
      </c>
      <c r="N62" s="31"/>
      <c r="O62" s="30">
        <v>14457404012</v>
      </c>
      <c r="P62" s="31"/>
      <c r="Q62" s="55">
        <v>-254998716</v>
      </c>
      <c r="R62" s="55"/>
    </row>
    <row r="63" spans="1:18" ht="21.75" customHeight="1" x14ac:dyDescent="0.2">
      <c r="A63" s="8" t="s">
        <v>28</v>
      </c>
      <c r="C63" s="30">
        <v>0</v>
      </c>
      <c r="D63" s="31"/>
      <c r="E63" s="30">
        <v>0</v>
      </c>
      <c r="F63" s="31"/>
      <c r="G63" s="30">
        <v>0</v>
      </c>
      <c r="H63" s="31"/>
      <c r="I63" s="30">
        <v>0</v>
      </c>
      <c r="J63" s="31"/>
      <c r="K63" s="30">
        <v>2000000</v>
      </c>
      <c r="L63" s="31"/>
      <c r="M63" s="30">
        <v>7779135910</v>
      </c>
      <c r="N63" s="31"/>
      <c r="O63" s="30">
        <v>7810520218</v>
      </c>
      <c r="P63" s="31"/>
      <c r="Q63" s="55">
        <v>-31384308</v>
      </c>
      <c r="R63" s="55"/>
    </row>
    <row r="64" spans="1:18" ht="21.75" customHeight="1" x14ac:dyDescent="0.2">
      <c r="A64" s="8" t="s">
        <v>23</v>
      </c>
      <c r="C64" s="30">
        <v>0</v>
      </c>
      <c r="D64" s="31"/>
      <c r="E64" s="30">
        <v>0</v>
      </c>
      <c r="F64" s="31"/>
      <c r="G64" s="30">
        <v>0</v>
      </c>
      <c r="H64" s="31"/>
      <c r="I64" s="30">
        <v>0</v>
      </c>
      <c r="J64" s="31"/>
      <c r="K64" s="30">
        <v>722753</v>
      </c>
      <c r="L64" s="31"/>
      <c r="M64" s="30">
        <v>36451586340</v>
      </c>
      <c r="N64" s="31"/>
      <c r="O64" s="30">
        <v>27415639263</v>
      </c>
      <c r="P64" s="31"/>
      <c r="Q64" s="55">
        <v>9035947077</v>
      </c>
      <c r="R64" s="55"/>
    </row>
    <row r="65" spans="1:18" ht="21.75" customHeight="1" x14ac:dyDescent="0.2">
      <c r="A65" s="8" t="s">
        <v>26</v>
      </c>
      <c r="C65" s="30">
        <v>0</v>
      </c>
      <c r="D65" s="31"/>
      <c r="E65" s="30">
        <v>0</v>
      </c>
      <c r="F65" s="31"/>
      <c r="G65" s="30">
        <v>0</v>
      </c>
      <c r="H65" s="31"/>
      <c r="I65" s="30">
        <v>0</v>
      </c>
      <c r="J65" s="31"/>
      <c r="K65" s="30">
        <v>322840</v>
      </c>
      <c r="L65" s="31"/>
      <c r="M65" s="30">
        <v>28899886817</v>
      </c>
      <c r="N65" s="31"/>
      <c r="O65" s="30">
        <v>31794529772</v>
      </c>
      <c r="P65" s="31"/>
      <c r="Q65" s="55">
        <v>-2894642955</v>
      </c>
      <c r="R65" s="55"/>
    </row>
    <row r="66" spans="1:18" ht="21.75" customHeight="1" x14ac:dyDescent="0.2">
      <c r="A66" s="8" t="s">
        <v>39</v>
      </c>
      <c r="C66" s="30">
        <v>0</v>
      </c>
      <c r="D66" s="31"/>
      <c r="E66" s="30">
        <v>0</v>
      </c>
      <c r="F66" s="31"/>
      <c r="G66" s="30">
        <v>0</v>
      </c>
      <c r="H66" s="31"/>
      <c r="I66" s="30">
        <v>0</v>
      </c>
      <c r="J66" s="31"/>
      <c r="K66" s="30">
        <v>1</v>
      </c>
      <c r="L66" s="31"/>
      <c r="M66" s="30">
        <v>1</v>
      </c>
      <c r="N66" s="31"/>
      <c r="O66" s="30">
        <v>19289</v>
      </c>
      <c r="P66" s="31"/>
      <c r="Q66" s="55">
        <v>-19288</v>
      </c>
      <c r="R66" s="55"/>
    </row>
    <row r="67" spans="1:18" ht="21.75" customHeight="1" x14ac:dyDescent="0.2">
      <c r="A67" s="8" t="s">
        <v>131</v>
      </c>
      <c r="C67" s="30">
        <v>0</v>
      </c>
      <c r="D67" s="31"/>
      <c r="E67" s="30">
        <v>0</v>
      </c>
      <c r="F67" s="31"/>
      <c r="G67" s="30">
        <v>0</v>
      </c>
      <c r="H67" s="31"/>
      <c r="I67" s="30">
        <v>0</v>
      </c>
      <c r="J67" s="31"/>
      <c r="K67" s="30">
        <v>494239</v>
      </c>
      <c r="L67" s="31"/>
      <c r="M67" s="30">
        <v>9235545493</v>
      </c>
      <c r="N67" s="31"/>
      <c r="O67" s="30">
        <v>9221668677</v>
      </c>
      <c r="P67" s="31"/>
      <c r="Q67" s="55">
        <v>13876816</v>
      </c>
      <c r="R67" s="55"/>
    </row>
    <row r="68" spans="1:18" ht="21.75" customHeight="1" x14ac:dyDescent="0.2">
      <c r="A68" s="8" t="s">
        <v>132</v>
      </c>
      <c r="C68" s="30">
        <v>0</v>
      </c>
      <c r="D68" s="31"/>
      <c r="E68" s="30">
        <v>0</v>
      </c>
      <c r="F68" s="31"/>
      <c r="G68" s="30">
        <v>0</v>
      </c>
      <c r="H68" s="31"/>
      <c r="I68" s="30">
        <v>0</v>
      </c>
      <c r="J68" s="31"/>
      <c r="K68" s="30">
        <v>1000000</v>
      </c>
      <c r="L68" s="31"/>
      <c r="M68" s="30">
        <v>4960309526</v>
      </c>
      <c r="N68" s="31"/>
      <c r="O68" s="30">
        <v>5119357500</v>
      </c>
      <c r="P68" s="31"/>
      <c r="Q68" s="55">
        <v>-159047974</v>
      </c>
      <c r="R68" s="55"/>
    </row>
    <row r="69" spans="1:18" ht="21.75" customHeight="1" x14ac:dyDescent="0.2">
      <c r="A69" s="8" t="s">
        <v>232</v>
      </c>
      <c r="C69" s="30">
        <v>0</v>
      </c>
      <c r="D69" s="31"/>
      <c r="E69" s="30">
        <v>0</v>
      </c>
      <c r="F69" s="31"/>
      <c r="G69" s="30">
        <v>0</v>
      </c>
      <c r="H69" s="31"/>
      <c r="I69" s="30">
        <v>0</v>
      </c>
      <c r="J69" s="31"/>
      <c r="K69" s="30">
        <v>22000</v>
      </c>
      <c r="L69" s="31"/>
      <c r="M69" s="30">
        <v>5685309939</v>
      </c>
      <c r="N69" s="31"/>
      <c r="O69" s="30">
        <v>4936511943</v>
      </c>
      <c r="P69" s="31"/>
      <c r="Q69" s="55">
        <v>748797996</v>
      </c>
      <c r="R69" s="55"/>
    </row>
    <row r="70" spans="1:18" ht="21.75" customHeight="1" x14ac:dyDescent="0.2">
      <c r="A70" s="8" t="s">
        <v>40</v>
      </c>
      <c r="C70" s="30">
        <v>0</v>
      </c>
      <c r="D70" s="31"/>
      <c r="E70" s="30">
        <v>0</v>
      </c>
      <c r="F70" s="31"/>
      <c r="G70" s="30">
        <v>0</v>
      </c>
      <c r="H70" s="31"/>
      <c r="I70" s="30">
        <v>0</v>
      </c>
      <c r="J70" s="31"/>
      <c r="K70" s="30">
        <v>500000</v>
      </c>
      <c r="L70" s="31"/>
      <c r="M70" s="30">
        <v>4328649407</v>
      </c>
      <c r="N70" s="31"/>
      <c r="O70" s="30">
        <v>4304236500</v>
      </c>
      <c r="P70" s="31"/>
      <c r="Q70" s="55">
        <v>24412907</v>
      </c>
      <c r="R70" s="55"/>
    </row>
    <row r="71" spans="1:18" ht="21.75" customHeight="1" x14ac:dyDescent="0.2">
      <c r="A71" s="8" t="s">
        <v>134</v>
      </c>
      <c r="C71" s="30">
        <v>0</v>
      </c>
      <c r="D71" s="31"/>
      <c r="E71" s="30">
        <v>0</v>
      </c>
      <c r="F71" s="31"/>
      <c r="G71" s="30">
        <v>0</v>
      </c>
      <c r="H71" s="31"/>
      <c r="I71" s="30">
        <v>0</v>
      </c>
      <c r="J71" s="31"/>
      <c r="K71" s="30">
        <v>10000000</v>
      </c>
      <c r="L71" s="31"/>
      <c r="M71" s="30">
        <v>4522927647</v>
      </c>
      <c r="N71" s="31"/>
      <c r="O71" s="30">
        <v>4603241706</v>
      </c>
      <c r="P71" s="31"/>
      <c r="Q71" s="55">
        <v>-80314059</v>
      </c>
      <c r="R71" s="55"/>
    </row>
    <row r="72" spans="1:18" ht="21.75" customHeight="1" x14ac:dyDescent="0.2">
      <c r="A72" s="8" t="s">
        <v>233</v>
      </c>
      <c r="C72" s="30">
        <v>0</v>
      </c>
      <c r="D72" s="31"/>
      <c r="E72" s="30">
        <v>0</v>
      </c>
      <c r="F72" s="31"/>
      <c r="G72" s="30">
        <v>0</v>
      </c>
      <c r="H72" s="31"/>
      <c r="I72" s="30">
        <v>0</v>
      </c>
      <c r="J72" s="31"/>
      <c r="K72" s="30">
        <v>1130551</v>
      </c>
      <c r="L72" s="31"/>
      <c r="M72" s="30">
        <v>1504800661</v>
      </c>
      <c r="N72" s="31"/>
      <c r="O72" s="30">
        <v>2184224532</v>
      </c>
      <c r="P72" s="31"/>
      <c r="Q72" s="55">
        <v>-679423871</v>
      </c>
      <c r="R72" s="55"/>
    </row>
    <row r="73" spans="1:18" ht="21.75" customHeight="1" x14ac:dyDescent="0.2">
      <c r="A73" s="8" t="s">
        <v>135</v>
      </c>
      <c r="C73" s="30">
        <v>0</v>
      </c>
      <c r="D73" s="31"/>
      <c r="E73" s="30">
        <v>0</v>
      </c>
      <c r="F73" s="31"/>
      <c r="G73" s="30">
        <v>0</v>
      </c>
      <c r="H73" s="31"/>
      <c r="I73" s="30">
        <v>0</v>
      </c>
      <c r="J73" s="31"/>
      <c r="K73" s="30">
        <v>2789233</v>
      </c>
      <c r="L73" s="31"/>
      <c r="M73" s="30">
        <v>10228725938</v>
      </c>
      <c r="N73" s="31"/>
      <c r="O73" s="30">
        <v>10333618336</v>
      </c>
      <c r="P73" s="31"/>
      <c r="Q73" s="55">
        <v>-104892398</v>
      </c>
      <c r="R73" s="55"/>
    </row>
    <row r="74" spans="1:18" ht="21.75" customHeight="1" x14ac:dyDescent="0.2">
      <c r="A74" s="8" t="s">
        <v>136</v>
      </c>
      <c r="C74" s="30">
        <v>0</v>
      </c>
      <c r="D74" s="31"/>
      <c r="E74" s="30">
        <v>0</v>
      </c>
      <c r="F74" s="31"/>
      <c r="G74" s="30">
        <v>0</v>
      </c>
      <c r="H74" s="31"/>
      <c r="I74" s="30">
        <v>0</v>
      </c>
      <c r="J74" s="31"/>
      <c r="K74" s="30">
        <v>1500000</v>
      </c>
      <c r="L74" s="31"/>
      <c r="M74" s="30">
        <v>5031267781</v>
      </c>
      <c r="N74" s="31"/>
      <c r="O74" s="30">
        <v>4673739906</v>
      </c>
      <c r="P74" s="31"/>
      <c r="Q74" s="55">
        <v>357527875</v>
      </c>
      <c r="R74" s="55"/>
    </row>
    <row r="75" spans="1:18" ht="21.75" customHeight="1" x14ac:dyDescent="0.2">
      <c r="A75" s="8" t="s">
        <v>72</v>
      </c>
      <c r="C75" s="30">
        <v>80000</v>
      </c>
      <c r="D75" s="31"/>
      <c r="E75" s="30">
        <v>75146377250</v>
      </c>
      <c r="F75" s="31"/>
      <c r="G75" s="30">
        <v>73827373491</v>
      </c>
      <c r="H75" s="31"/>
      <c r="I75" s="30">
        <v>1319003759</v>
      </c>
      <c r="J75" s="31"/>
      <c r="K75" s="30">
        <v>80000</v>
      </c>
      <c r="L75" s="31"/>
      <c r="M75" s="30">
        <v>75146377250</v>
      </c>
      <c r="N75" s="31"/>
      <c r="O75" s="30">
        <v>73827373491</v>
      </c>
      <c r="P75" s="31"/>
      <c r="Q75" s="55">
        <v>1319003759</v>
      </c>
      <c r="R75" s="55"/>
    </row>
    <row r="76" spans="1:18" ht="21.75" customHeight="1" x14ac:dyDescent="0.2">
      <c r="A76" s="8" t="s">
        <v>142</v>
      </c>
      <c r="C76" s="30">
        <v>0</v>
      </c>
      <c r="D76" s="31"/>
      <c r="E76" s="30">
        <v>0</v>
      </c>
      <c r="F76" s="31"/>
      <c r="G76" s="30">
        <v>0</v>
      </c>
      <c r="H76" s="31"/>
      <c r="I76" s="30">
        <v>0</v>
      </c>
      <c r="J76" s="31"/>
      <c r="K76" s="30">
        <v>67000</v>
      </c>
      <c r="L76" s="31"/>
      <c r="M76" s="30">
        <v>66987856250</v>
      </c>
      <c r="N76" s="31"/>
      <c r="O76" s="30">
        <v>66987856250</v>
      </c>
      <c r="P76" s="31"/>
      <c r="Q76" s="55">
        <v>0</v>
      </c>
      <c r="R76" s="55"/>
    </row>
    <row r="77" spans="1:18" ht="21.75" customHeight="1" x14ac:dyDescent="0.2">
      <c r="A77" s="8" t="s">
        <v>143</v>
      </c>
      <c r="C77" s="30">
        <v>0</v>
      </c>
      <c r="D77" s="31"/>
      <c r="E77" s="30">
        <v>0</v>
      </c>
      <c r="F77" s="31"/>
      <c r="G77" s="30">
        <v>0</v>
      </c>
      <c r="H77" s="31"/>
      <c r="I77" s="30">
        <v>0</v>
      </c>
      <c r="J77" s="31"/>
      <c r="K77" s="30">
        <v>385000</v>
      </c>
      <c r="L77" s="31"/>
      <c r="M77" s="30">
        <v>384932718750</v>
      </c>
      <c r="N77" s="31"/>
      <c r="O77" s="30">
        <v>385069781250</v>
      </c>
      <c r="P77" s="31"/>
      <c r="Q77" s="55">
        <v>-137062500</v>
      </c>
      <c r="R77" s="55"/>
    </row>
    <row r="78" spans="1:18" ht="21.75" customHeight="1" x14ac:dyDescent="0.2">
      <c r="A78" s="8" t="s">
        <v>144</v>
      </c>
      <c r="C78" s="30">
        <v>0</v>
      </c>
      <c r="D78" s="31"/>
      <c r="E78" s="30">
        <v>0</v>
      </c>
      <c r="F78" s="31"/>
      <c r="G78" s="30">
        <v>0</v>
      </c>
      <c r="H78" s="31"/>
      <c r="I78" s="30">
        <v>0</v>
      </c>
      <c r="J78" s="31"/>
      <c r="K78" s="30">
        <v>119000</v>
      </c>
      <c r="L78" s="31"/>
      <c r="M78" s="30">
        <v>118978431250</v>
      </c>
      <c r="N78" s="31"/>
      <c r="O78" s="30">
        <v>119021568750</v>
      </c>
      <c r="P78" s="31"/>
      <c r="Q78" s="55">
        <v>-43137500</v>
      </c>
      <c r="R78" s="55"/>
    </row>
    <row r="79" spans="1:18" ht="21.75" customHeight="1" x14ac:dyDescent="0.2">
      <c r="A79" s="11" t="s">
        <v>145</v>
      </c>
      <c r="C79" s="36">
        <v>0</v>
      </c>
      <c r="D79" s="31"/>
      <c r="E79" s="36">
        <v>0</v>
      </c>
      <c r="F79" s="31"/>
      <c r="G79" s="36">
        <v>0</v>
      </c>
      <c r="H79" s="31"/>
      <c r="I79" s="36">
        <v>0</v>
      </c>
      <c r="J79" s="31"/>
      <c r="K79" s="36">
        <v>220000</v>
      </c>
      <c r="L79" s="31"/>
      <c r="M79" s="36">
        <v>219961125000</v>
      </c>
      <c r="N79" s="31"/>
      <c r="O79" s="36">
        <v>220038875000</v>
      </c>
      <c r="P79" s="31"/>
      <c r="Q79" s="56">
        <v>-77750000</v>
      </c>
      <c r="R79" s="56"/>
    </row>
    <row r="80" spans="1:18" ht="21.75" customHeight="1" x14ac:dyDescent="0.2">
      <c r="A80" s="15" t="s">
        <v>60</v>
      </c>
      <c r="C80" s="37">
        <v>35302089</v>
      </c>
      <c r="D80" s="31"/>
      <c r="E80" s="37">
        <v>204886634852</v>
      </c>
      <c r="F80" s="31"/>
      <c r="G80" s="37">
        <v>204874874921</v>
      </c>
      <c r="H80" s="31"/>
      <c r="I80" s="37">
        <v>11759931</v>
      </c>
      <c r="J80" s="31"/>
      <c r="K80" s="37">
        <v>338213390</v>
      </c>
      <c r="L80" s="31"/>
      <c r="M80" s="37">
        <v>2167864693531</v>
      </c>
      <c r="N80" s="31"/>
      <c r="O80" s="37">
        <v>2159807400497</v>
      </c>
      <c r="P80" s="31"/>
      <c r="Q80" s="57">
        <v>8057293034</v>
      </c>
      <c r="R80" s="57"/>
    </row>
  </sheetData>
  <mergeCells count="8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8:R78"/>
    <mergeCell ref="Q79:R79"/>
    <mergeCell ref="Q80:R80"/>
    <mergeCell ref="Q73:R73"/>
    <mergeCell ref="Q74:R74"/>
    <mergeCell ref="Q75:R75"/>
    <mergeCell ref="Q76:R76"/>
    <mergeCell ref="Q77:R77"/>
  </mergeCells>
  <pageMargins left="0.39" right="0.39" top="0.39" bottom="0.39" header="0" footer="0"/>
  <pageSetup paperSize="9" scale="8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rightToLeft="1" view="pageBreakPreview" zoomScale="60" zoomScaleNormal="100" workbookViewId="0">
      <selection activeCell="Z32" sqref="Z32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7.5703125" customWidth="1"/>
    <col min="4" max="4" width="1.28515625" customWidth="1"/>
    <col min="5" max="5" width="22.42578125" customWidth="1"/>
    <col min="6" max="6" width="1.28515625" customWidth="1"/>
    <col min="7" max="7" width="22.85546875" customWidth="1"/>
    <col min="8" max="8" width="1.28515625" customWidth="1"/>
    <col min="9" max="9" width="27.140625" bestFit="1" customWidth="1"/>
    <col min="10" max="10" width="1.28515625" customWidth="1"/>
    <col min="11" max="11" width="14.7109375" customWidth="1"/>
    <col min="12" max="12" width="1.28515625" customWidth="1"/>
    <col min="13" max="13" width="21.5703125" customWidth="1"/>
    <col min="14" max="14" width="1.28515625" customWidth="1"/>
    <col min="15" max="15" width="22.28515625" customWidth="1"/>
    <col min="16" max="16" width="1.28515625" customWidth="1"/>
    <col min="17" max="17" width="14.28515625" customWidth="1"/>
    <col min="18" max="18" width="3.42578125" customWidth="1"/>
    <col min="19" max="19" width="3.28515625" customWidth="1"/>
  </cols>
  <sheetData>
    <row r="1" spans="1:18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8" ht="21.75" customHeight="1" x14ac:dyDescent="0.2">
      <c r="A2" s="49" t="s">
        <v>82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ht="14.45" customHeight="1" x14ac:dyDescent="0.2"/>
    <row r="5" spans="1:18" ht="14.45" customHeight="1" x14ac:dyDescent="0.2">
      <c r="A5" s="50" t="s">
        <v>195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4.45" customHeight="1" x14ac:dyDescent="0.2">
      <c r="A6" s="45" t="s">
        <v>85</v>
      </c>
      <c r="C6" s="45" t="s">
        <v>100</v>
      </c>
      <c r="D6" s="45"/>
      <c r="E6" s="45"/>
      <c r="F6" s="45"/>
      <c r="G6" s="45"/>
      <c r="H6" s="45"/>
      <c r="I6" s="45"/>
      <c r="K6" s="45" t="s">
        <v>101</v>
      </c>
      <c r="L6" s="45"/>
      <c r="M6" s="45"/>
      <c r="N6" s="45"/>
      <c r="O6" s="45"/>
      <c r="P6" s="45"/>
      <c r="Q6" s="45"/>
      <c r="R6" s="45"/>
    </row>
    <row r="7" spans="1:18" ht="39.75" customHeight="1" x14ac:dyDescent="0.2">
      <c r="A7" s="45"/>
      <c r="C7" s="19" t="s">
        <v>13</v>
      </c>
      <c r="D7" s="3"/>
      <c r="E7" s="19" t="s">
        <v>15</v>
      </c>
      <c r="F7" s="3"/>
      <c r="G7" s="19" t="s">
        <v>193</v>
      </c>
      <c r="H7" s="3"/>
      <c r="I7" s="19" t="s">
        <v>196</v>
      </c>
      <c r="K7" s="19" t="s">
        <v>13</v>
      </c>
      <c r="L7" s="3"/>
      <c r="M7" s="19" t="s">
        <v>15</v>
      </c>
      <c r="N7" s="3"/>
      <c r="O7" s="19" t="s">
        <v>193</v>
      </c>
      <c r="P7" s="3"/>
      <c r="Q7" s="59" t="s">
        <v>196</v>
      </c>
      <c r="R7" s="59"/>
    </row>
    <row r="8" spans="1:18" ht="21.75" customHeight="1" x14ac:dyDescent="0.2">
      <c r="A8" s="5" t="s">
        <v>30</v>
      </c>
      <c r="C8" s="35">
        <v>599999</v>
      </c>
      <c r="D8" s="31"/>
      <c r="E8" s="35">
        <v>596429005</v>
      </c>
      <c r="F8" s="31"/>
      <c r="G8" s="35">
        <v>596429005</v>
      </c>
      <c r="H8" s="31"/>
      <c r="I8" s="35">
        <v>0</v>
      </c>
      <c r="J8" s="31"/>
      <c r="K8" s="35">
        <v>599999</v>
      </c>
      <c r="L8" s="31"/>
      <c r="M8" s="35">
        <v>596429005</v>
      </c>
      <c r="N8" s="31"/>
      <c r="O8" s="35">
        <v>596429005</v>
      </c>
      <c r="P8" s="31"/>
      <c r="Q8" s="58">
        <v>0</v>
      </c>
      <c r="R8" s="58"/>
    </row>
    <row r="9" spans="1:18" ht="21.75" customHeight="1" x14ac:dyDescent="0.2">
      <c r="A9" s="8" t="s">
        <v>27</v>
      </c>
      <c r="C9" s="30">
        <v>50000</v>
      </c>
      <c r="D9" s="31"/>
      <c r="E9" s="30">
        <v>3986140500</v>
      </c>
      <c r="F9" s="31"/>
      <c r="G9" s="30">
        <v>5196755386</v>
      </c>
      <c r="H9" s="31"/>
      <c r="I9" s="30">
        <v>-1210614886</v>
      </c>
      <c r="J9" s="31"/>
      <c r="K9" s="30">
        <v>50000</v>
      </c>
      <c r="L9" s="31"/>
      <c r="M9" s="30">
        <v>3986140500</v>
      </c>
      <c r="N9" s="31"/>
      <c r="O9" s="30">
        <v>2605119708</v>
      </c>
      <c r="P9" s="31"/>
      <c r="Q9" s="55">
        <v>1381020792</v>
      </c>
      <c r="R9" s="55"/>
    </row>
    <row r="10" spans="1:18" ht="21.75" customHeight="1" x14ac:dyDescent="0.2">
      <c r="A10" s="8" t="s">
        <v>35</v>
      </c>
      <c r="C10" s="30">
        <v>1000000</v>
      </c>
      <c r="D10" s="31"/>
      <c r="E10" s="30">
        <v>26401968000</v>
      </c>
      <c r="F10" s="31"/>
      <c r="G10" s="30">
        <v>22634518500</v>
      </c>
      <c r="H10" s="31"/>
      <c r="I10" s="30">
        <v>3767449499</v>
      </c>
      <c r="J10" s="31"/>
      <c r="K10" s="30">
        <v>1000000</v>
      </c>
      <c r="L10" s="31"/>
      <c r="M10" s="30">
        <v>26401968000</v>
      </c>
      <c r="N10" s="31"/>
      <c r="O10" s="30">
        <v>27073343406</v>
      </c>
      <c r="P10" s="31"/>
      <c r="Q10" s="55">
        <v>-671375406</v>
      </c>
      <c r="R10" s="55"/>
    </row>
    <row r="11" spans="1:18" ht="21.75" customHeight="1" x14ac:dyDescent="0.2">
      <c r="A11" s="8" t="s">
        <v>19</v>
      </c>
      <c r="C11" s="30">
        <v>1000000</v>
      </c>
      <c r="D11" s="31"/>
      <c r="E11" s="30">
        <v>3702836250</v>
      </c>
      <c r="F11" s="31"/>
      <c r="G11" s="30">
        <v>3121317000</v>
      </c>
      <c r="H11" s="31"/>
      <c r="I11" s="30">
        <v>581519250</v>
      </c>
      <c r="J11" s="31"/>
      <c r="K11" s="30">
        <v>1000000</v>
      </c>
      <c r="L11" s="31"/>
      <c r="M11" s="30">
        <v>3702836250</v>
      </c>
      <c r="N11" s="31"/>
      <c r="O11" s="30">
        <v>3299315209</v>
      </c>
      <c r="P11" s="31"/>
      <c r="Q11" s="55">
        <v>403521040</v>
      </c>
      <c r="R11" s="55"/>
    </row>
    <row r="12" spans="1:18" ht="21.75" customHeight="1" x14ac:dyDescent="0.2">
      <c r="A12" s="8" t="s">
        <v>51</v>
      </c>
      <c r="C12" s="30">
        <v>20000000</v>
      </c>
      <c r="D12" s="31"/>
      <c r="E12" s="30">
        <v>16819326000</v>
      </c>
      <c r="F12" s="31"/>
      <c r="G12" s="30">
        <v>16299605072</v>
      </c>
      <c r="H12" s="31"/>
      <c r="I12" s="30">
        <v>519720927</v>
      </c>
      <c r="J12" s="31"/>
      <c r="K12" s="30">
        <v>20000000</v>
      </c>
      <c r="L12" s="31"/>
      <c r="M12" s="30">
        <v>16819326000</v>
      </c>
      <c r="N12" s="31"/>
      <c r="O12" s="30">
        <v>18861636381</v>
      </c>
      <c r="P12" s="31"/>
      <c r="Q12" s="55">
        <v>-2042310381</v>
      </c>
      <c r="R12" s="55"/>
    </row>
    <row r="13" spans="1:18" ht="21.75" customHeight="1" x14ac:dyDescent="0.2">
      <c r="A13" s="8" t="s">
        <v>46</v>
      </c>
      <c r="C13" s="30">
        <v>1900000</v>
      </c>
      <c r="D13" s="31"/>
      <c r="E13" s="30">
        <v>26366182200</v>
      </c>
      <c r="F13" s="31"/>
      <c r="G13" s="30">
        <v>21776653350</v>
      </c>
      <c r="H13" s="31"/>
      <c r="I13" s="30">
        <v>4589528850</v>
      </c>
      <c r="J13" s="31"/>
      <c r="K13" s="30">
        <v>1900000</v>
      </c>
      <c r="L13" s="31"/>
      <c r="M13" s="30">
        <v>26366182200</v>
      </c>
      <c r="N13" s="31"/>
      <c r="O13" s="30">
        <v>24061974300</v>
      </c>
      <c r="P13" s="31"/>
      <c r="Q13" s="55">
        <v>2304207899</v>
      </c>
      <c r="R13" s="55"/>
    </row>
    <row r="14" spans="1:18" ht="21.75" customHeight="1" x14ac:dyDescent="0.2">
      <c r="A14" s="8" t="s">
        <v>50</v>
      </c>
      <c r="C14" s="30">
        <v>10000000</v>
      </c>
      <c r="D14" s="31"/>
      <c r="E14" s="30">
        <v>17177184000</v>
      </c>
      <c r="F14" s="31"/>
      <c r="G14" s="30">
        <v>14841166500</v>
      </c>
      <c r="H14" s="31"/>
      <c r="I14" s="30">
        <v>2336017500</v>
      </c>
      <c r="J14" s="31"/>
      <c r="K14" s="30">
        <v>10000000</v>
      </c>
      <c r="L14" s="31"/>
      <c r="M14" s="30">
        <v>17177184000</v>
      </c>
      <c r="N14" s="31"/>
      <c r="O14" s="30">
        <v>19124403428</v>
      </c>
      <c r="P14" s="31"/>
      <c r="Q14" s="55">
        <v>-1947219428</v>
      </c>
      <c r="R14" s="55"/>
    </row>
    <row r="15" spans="1:18" ht="21.75" customHeight="1" x14ac:dyDescent="0.2">
      <c r="A15" s="8" t="s">
        <v>37</v>
      </c>
      <c r="C15" s="30">
        <v>2000000</v>
      </c>
      <c r="D15" s="31"/>
      <c r="E15" s="30">
        <v>8936509500</v>
      </c>
      <c r="F15" s="31"/>
      <c r="G15" s="30">
        <v>7674066000</v>
      </c>
      <c r="H15" s="31"/>
      <c r="I15" s="30">
        <v>1262443500</v>
      </c>
      <c r="J15" s="31"/>
      <c r="K15" s="30">
        <v>2000000</v>
      </c>
      <c r="L15" s="31"/>
      <c r="M15" s="30">
        <v>8936509500</v>
      </c>
      <c r="N15" s="31"/>
      <c r="O15" s="30">
        <v>9506227940</v>
      </c>
      <c r="P15" s="31"/>
      <c r="Q15" s="55">
        <v>-569718440</v>
      </c>
      <c r="R15" s="55"/>
    </row>
    <row r="16" spans="1:18" ht="21.75" customHeight="1" x14ac:dyDescent="0.2">
      <c r="A16" s="8" t="s">
        <v>53</v>
      </c>
      <c r="C16" s="30">
        <v>7000000</v>
      </c>
      <c r="D16" s="31"/>
      <c r="E16" s="30">
        <v>27756858150</v>
      </c>
      <c r="F16" s="31"/>
      <c r="G16" s="30">
        <v>15780663522</v>
      </c>
      <c r="H16" s="31"/>
      <c r="I16" s="30">
        <v>11976194628</v>
      </c>
      <c r="J16" s="31"/>
      <c r="K16" s="30">
        <v>7000000</v>
      </c>
      <c r="L16" s="31"/>
      <c r="M16" s="30">
        <v>27756858150</v>
      </c>
      <c r="N16" s="31"/>
      <c r="O16" s="30">
        <v>31262589095</v>
      </c>
      <c r="P16" s="31"/>
      <c r="Q16" s="55">
        <v>-3505730945</v>
      </c>
      <c r="R16" s="55"/>
    </row>
    <row r="17" spans="1:18" ht="21.75" customHeight="1" x14ac:dyDescent="0.2">
      <c r="A17" s="8" t="s">
        <v>22</v>
      </c>
      <c r="C17" s="30">
        <v>3000000</v>
      </c>
      <c r="D17" s="31"/>
      <c r="E17" s="30">
        <v>14078730150</v>
      </c>
      <c r="F17" s="31"/>
      <c r="G17" s="30">
        <v>9873047859</v>
      </c>
      <c r="H17" s="31"/>
      <c r="I17" s="30">
        <v>4205682291</v>
      </c>
      <c r="J17" s="31"/>
      <c r="K17" s="30">
        <v>3000000</v>
      </c>
      <c r="L17" s="31"/>
      <c r="M17" s="30">
        <v>14078730150</v>
      </c>
      <c r="N17" s="31"/>
      <c r="O17" s="30">
        <v>11142696028</v>
      </c>
      <c r="P17" s="31"/>
      <c r="Q17" s="55">
        <v>2936034122</v>
      </c>
      <c r="R17" s="55"/>
    </row>
    <row r="18" spans="1:18" ht="21.75" customHeight="1" x14ac:dyDescent="0.2">
      <c r="A18" s="8" t="s">
        <v>55</v>
      </c>
      <c r="C18" s="30">
        <v>8000000</v>
      </c>
      <c r="D18" s="31"/>
      <c r="E18" s="30">
        <v>33010412400</v>
      </c>
      <c r="F18" s="31"/>
      <c r="G18" s="30">
        <v>28612735200</v>
      </c>
      <c r="H18" s="31"/>
      <c r="I18" s="30">
        <v>4397677200</v>
      </c>
      <c r="J18" s="31"/>
      <c r="K18" s="30">
        <v>8000000</v>
      </c>
      <c r="L18" s="31"/>
      <c r="M18" s="30">
        <v>33010412400</v>
      </c>
      <c r="N18" s="31"/>
      <c r="O18" s="30">
        <v>29100258826</v>
      </c>
      <c r="P18" s="31"/>
      <c r="Q18" s="55">
        <v>3910153573</v>
      </c>
      <c r="R18" s="55"/>
    </row>
    <row r="19" spans="1:18" ht="21.75" customHeight="1" x14ac:dyDescent="0.2">
      <c r="A19" s="8" t="s">
        <v>44</v>
      </c>
      <c r="C19" s="30">
        <v>600000</v>
      </c>
      <c r="D19" s="31"/>
      <c r="E19" s="30">
        <v>1640778930</v>
      </c>
      <c r="F19" s="31"/>
      <c r="G19" s="30">
        <v>1299153445</v>
      </c>
      <c r="H19" s="31"/>
      <c r="I19" s="30">
        <v>341625485</v>
      </c>
      <c r="J19" s="31"/>
      <c r="K19" s="30">
        <v>600000</v>
      </c>
      <c r="L19" s="31"/>
      <c r="M19" s="30">
        <v>1640778930</v>
      </c>
      <c r="N19" s="31"/>
      <c r="O19" s="30">
        <v>1396596047</v>
      </c>
      <c r="P19" s="31"/>
      <c r="Q19" s="55">
        <v>244182882</v>
      </c>
      <c r="R19" s="55"/>
    </row>
    <row r="20" spans="1:18" ht="21.75" customHeight="1" x14ac:dyDescent="0.2">
      <c r="A20" s="8" t="s">
        <v>42</v>
      </c>
      <c r="C20" s="30">
        <v>1900118</v>
      </c>
      <c r="D20" s="31"/>
      <c r="E20" s="30">
        <v>26122274079</v>
      </c>
      <c r="F20" s="31"/>
      <c r="G20" s="30">
        <v>23591265600</v>
      </c>
      <c r="H20" s="31"/>
      <c r="I20" s="30">
        <v>2531008479</v>
      </c>
      <c r="J20" s="31"/>
      <c r="K20" s="30">
        <v>1900118</v>
      </c>
      <c r="L20" s="31"/>
      <c r="M20" s="30">
        <v>26122274079</v>
      </c>
      <c r="N20" s="31"/>
      <c r="O20" s="30">
        <v>37074233133</v>
      </c>
      <c r="P20" s="31"/>
      <c r="Q20" s="55">
        <v>-10951959053</v>
      </c>
      <c r="R20" s="55"/>
    </row>
    <row r="21" spans="1:18" ht="21.75" customHeight="1" x14ac:dyDescent="0.2">
      <c r="A21" s="8" t="s">
        <v>49</v>
      </c>
      <c r="C21" s="30">
        <v>8000000</v>
      </c>
      <c r="D21" s="31"/>
      <c r="E21" s="30">
        <v>22393958400</v>
      </c>
      <c r="F21" s="31"/>
      <c r="G21" s="30">
        <v>14071055243</v>
      </c>
      <c r="H21" s="31"/>
      <c r="I21" s="30">
        <v>8322903157</v>
      </c>
      <c r="J21" s="31"/>
      <c r="K21" s="30">
        <v>8000000</v>
      </c>
      <c r="L21" s="31"/>
      <c r="M21" s="30">
        <v>22393958400</v>
      </c>
      <c r="N21" s="31"/>
      <c r="O21" s="30">
        <v>26538591978</v>
      </c>
      <c r="P21" s="31"/>
      <c r="Q21" s="55">
        <v>-4144633578</v>
      </c>
      <c r="R21" s="55"/>
    </row>
    <row r="22" spans="1:18" ht="21.75" customHeight="1" x14ac:dyDescent="0.2">
      <c r="A22" s="8" t="s">
        <v>229</v>
      </c>
      <c r="C22" s="30">
        <v>11753701</v>
      </c>
      <c r="D22" s="31"/>
      <c r="E22" s="30">
        <v>30506314276</v>
      </c>
      <c r="F22" s="31"/>
      <c r="G22" s="30">
        <v>22362729040</v>
      </c>
      <c r="H22" s="31"/>
      <c r="I22" s="30">
        <v>8143585236</v>
      </c>
      <c r="J22" s="31"/>
      <c r="K22" s="30">
        <v>11753701</v>
      </c>
      <c r="L22" s="31"/>
      <c r="M22" s="30">
        <v>30506314276</v>
      </c>
      <c r="N22" s="31"/>
      <c r="O22" s="30">
        <v>33380424637</v>
      </c>
      <c r="P22" s="31"/>
      <c r="Q22" s="55">
        <v>-2874110360</v>
      </c>
      <c r="R22" s="55"/>
    </row>
    <row r="23" spans="1:18" ht="21.75" customHeight="1" x14ac:dyDescent="0.2">
      <c r="A23" s="8" t="s">
        <v>226</v>
      </c>
      <c r="C23" s="30">
        <v>4000000</v>
      </c>
      <c r="D23" s="31"/>
      <c r="E23" s="30">
        <v>39960810000</v>
      </c>
      <c r="F23" s="31"/>
      <c r="G23" s="30">
        <v>33689973489</v>
      </c>
      <c r="H23" s="31"/>
      <c r="I23" s="30">
        <v>6270836511</v>
      </c>
      <c r="J23" s="31"/>
      <c r="K23" s="30">
        <v>4000000</v>
      </c>
      <c r="L23" s="31"/>
      <c r="M23" s="30">
        <v>39960810000</v>
      </c>
      <c r="N23" s="31"/>
      <c r="O23" s="30">
        <v>42890246142</v>
      </c>
      <c r="P23" s="31"/>
      <c r="Q23" s="55">
        <v>-2929436142</v>
      </c>
      <c r="R23" s="55"/>
    </row>
    <row r="24" spans="1:18" ht="21.75" customHeight="1" x14ac:dyDescent="0.2">
      <c r="A24" s="8" t="s">
        <v>24</v>
      </c>
      <c r="C24" s="30">
        <v>10000000</v>
      </c>
      <c r="D24" s="31"/>
      <c r="E24" s="30">
        <v>19632487500</v>
      </c>
      <c r="F24" s="31"/>
      <c r="G24" s="30">
        <v>18032067000</v>
      </c>
      <c r="H24" s="31"/>
      <c r="I24" s="30">
        <v>1600420499</v>
      </c>
      <c r="J24" s="31"/>
      <c r="K24" s="30">
        <v>10000000</v>
      </c>
      <c r="L24" s="31"/>
      <c r="M24" s="30">
        <v>19632487500</v>
      </c>
      <c r="N24" s="31"/>
      <c r="O24" s="30">
        <v>28844298608</v>
      </c>
      <c r="P24" s="31"/>
      <c r="Q24" s="55">
        <v>-9211811108</v>
      </c>
      <c r="R24" s="55"/>
    </row>
    <row r="25" spans="1:18" ht="21.75" customHeight="1" x14ac:dyDescent="0.2">
      <c r="A25" s="8" t="s">
        <v>54</v>
      </c>
      <c r="C25" s="30">
        <v>1000000</v>
      </c>
      <c r="D25" s="31"/>
      <c r="E25" s="30">
        <v>1316122200</v>
      </c>
      <c r="F25" s="31"/>
      <c r="G25" s="30">
        <v>261512588</v>
      </c>
      <c r="H25" s="31"/>
      <c r="I25" s="30">
        <v>1054609612</v>
      </c>
      <c r="J25" s="31"/>
      <c r="K25" s="30">
        <v>1000000</v>
      </c>
      <c r="L25" s="31"/>
      <c r="M25" s="30">
        <v>1316122200</v>
      </c>
      <c r="N25" s="31"/>
      <c r="O25" s="30">
        <v>1272868449</v>
      </c>
      <c r="P25" s="31"/>
      <c r="Q25" s="55">
        <v>43253750</v>
      </c>
      <c r="R25" s="55"/>
    </row>
    <row r="26" spans="1:18" ht="21.75" customHeight="1" x14ac:dyDescent="0.2">
      <c r="A26" s="8" t="s">
        <v>52</v>
      </c>
      <c r="C26" s="30">
        <v>600000</v>
      </c>
      <c r="D26" s="31"/>
      <c r="E26" s="30">
        <v>38857414500</v>
      </c>
      <c r="F26" s="31"/>
      <c r="G26" s="30">
        <v>37346219920</v>
      </c>
      <c r="H26" s="31"/>
      <c r="I26" s="30">
        <v>1511194579</v>
      </c>
      <c r="J26" s="31"/>
      <c r="K26" s="30">
        <v>600000</v>
      </c>
      <c r="L26" s="31"/>
      <c r="M26" s="30">
        <v>38857414500</v>
      </c>
      <c r="N26" s="31"/>
      <c r="O26" s="30">
        <v>37501499737</v>
      </c>
      <c r="P26" s="31"/>
      <c r="Q26" s="55">
        <v>1355914762</v>
      </c>
      <c r="R26" s="55"/>
    </row>
    <row r="27" spans="1:18" ht="21.75" customHeight="1" x14ac:dyDescent="0.2">
      <c r="A27" s="8" t="s">
        <v>40</v>
      </c>
      <c r="C27" s="30">
        <v>3000000</v>
      </c>
      <c r="D27" s="31"/>
      <c r="E27" s="30">
        <v>25885062000</v>
      </c>
      <c r="F27" s="31"/>
      <c r="G27" s="30">
        <v>23921683013</v>
      </c>
      <c r="H27" s="31"/>
      <c r="I27" s="30">
        <v>1963378986</v>
      </c>
      <c r="J27" s="31"/>
      <c r="K27" s="30">
        <v>3000000</v>
      </c>
      <c r="L27" s="31"/>
      <c r="M27" s="30">
        <v>25885062000</v>
      </c>
      <c r="N27" s="31"/>
      <c r="O27" s="30">
        <v>24372596748</v>
      </c>
      <c r="P27" s="31"/>
      <c r="Q27" s="55">
        <v>1512465251</v>
      </c>
      <c r="R27" s="55"/>
    </row>
    <row r="28" spans="1:18" ht="21.75" customHeight="1" x14ac:dyDescent="0.2">
      <c r="A28" s="8" t="s">
        <v>32</v>
      </c>
      <c r="C28" s="30">
        <v>2561373</v>
      </c>
      <c r="D28" s="31"/>
      <c r="E28" s="30">
        <v>6306771021</v>
      </c>
      <c r="F28" s="31"/>
      <c r="G28" s="30">
        <v>5492008515</v>
      </c>
      <c r="H28" s="31"/>
      <c r="I28" s="30">
        <v>814762506</v>
      </c>
      <c r="J28" s="31"/>
      <c r="K28" s="30">
        <v>2561373</v>
      </c>
      <c r="L28" s="31"/>
      <c r="M28" s="30">
        <v>6306771021</v>
      </c>
      <c r="N28" s="31"/>
      <c r="O28" s="30">
        <v>8178777172</v>
      </c>
      <c r="P28" s="31"/>
      <c r="Q28" s="55">
        <v>-1872006150</v>
      </c>
      <c r="R28" s="55"/>
    </row>
    <row r="29" spans="1:18" ht="21.75" customHeight="1" x14ac:dyDescent="0.2">
      <c r="A29" s="8" t="s">
        <v>29</v>
      </c>
      <c r="C29" s="30">
        <v>5000001</v>
      </c>
      <c r="D29" s="31"/>
      <c r="E29" s="30">
        <v>10164163282</v>
      </c>
      <c r="F29" s="31"/>
      <c r="G29" s="30">
        <v>9403714880</v>
      </c>
      <c r="H29" s="31"/>
      <c r="I29" s="30">
        <v>760448402</v>
      </c>
      <c r="J29" s="31"/>
      <c r="K29" s="30">
        <v>5000001</v>
      </c>
      <c r="L29" s="31"/>
      <c r="M29" s="30">
        <v>10164163282</v>
      </c>
      <c r="N29" s="31"/>
      <c r="O29" s="30">
        <v>10672687634</v>
      </c>
      <c r="P29" s="31"/>
      <c r="Q29" s="55">
        <v>-508524351</v>
      </c>
      <c r="R29" s="55"/>
    </row>
    <row r="30" spans="1:18" ht="21.75" customHeight="1" x14ac:dyDescent="0.2">
      <c r="A30" s="8" t="s">
        <v>28</v>
      </c>
      <c r="C30" s="30">
        <v>1000000</v>
      </c>
      <c r="D30" s="31"/>
      <c r="E30" s="30">
        <v>4107414600</v>
      </c>
      <c r="F30" s="31"/>
      <c r="G30" s="30">
        <v>3655121850</v>
      </c>
      <c r="H30" s="31"/>
      <c r="I30" s="30">
        <v>452292749</v>
      </c>
      <c r="J30" s="31"/>
      <c r="K30" s="30">
        <v>1000000</v>
      </c>
      <c r="L30" s="31"/>
      <c r="M30" s="30">
        <v>4107414600</v>
      </c>
      <c r="N30" s="31"/>
      <c r="O30" s="30">
        <v>3587254218</v>
      </c>
      <c r="P30" s="31"/>
      <c r="Q30" s="55">
        <v>520160382</v>
      </c>
      <c r="R30" s="55"/>
    </row>
    <row r="31" spans="1:18" ht="21.75" customHeight="1" x14ac:dyDescent="0.2">
      <c r="A31" s="8" t="s">
        <v>43</v>
      </c>
      <c r="C31" s="30">
        <v>4000000</v>
      </c>
      <c r="D31" s="31"/>
      <c r="E31" s="30">
        <v>35586990000</v>
      </c>
      <c r="F31" s="31"/>
      <c r="G31" s="30">
        <v>28614730283</v>
      </c>
      <c r="H31" s="31"/>
      <c r="I31" s="30">
        <v>6972259717</v>
      </c>
      <c r="J31" s="31"/>
      <c r="K31" s="30">
        <v>4000000</v>
      </c>
      <c r="L31" s="31"/>
      <c r="M31" s="30">
        <v>35586990000</v>
      </c>
      <c r="N31" s="31"/>
      <c r="O31" s="30">
        <v>31401207645</v>
      </c>
      <c r="P31" s="31"/>
      <c r="Q31" s="55">
        <v>4185782355</v>
      </c>
      <c r="R31" s="55"/>
    </row>
    <row r="32" spans="1:18" ht="21.75" customHeight="1" x14ac:dyDescent="0.2">
      <c r="A32" s="8" t="s">
        <v>57</v>
      </c>
      <c r="C32" s="30">
        <v>3000000</v>
      </c>
      <c r="D32" s="31"/>
      <c r="E32" s="30">
        <v>20725942500</v>
      </c>
      <c r="F32" s="31"/>
      <c r="G32" s="30">
        <v>13972301253</v>
      </c>
      <c r="H32" s="31"/>
      <c r="I32" s="30">
        <v>6753641247</v>
      </c>
      <c r="J32" s="31"/>
      <c r="K32" s="30">
        <v>3000000</v>
      </c>
      <c r="L32" s="31"/>
      <c r="M32" s="30">
        <v>20725942500</v>
      </c>
      <c r="N32" s="31"/>
      <c r="O32" s="30">
        <v>19971556973</v>
      </c>
      <c r="P32" s="31"/>
      <c r="Q32" s="55">
        <v>754385526</v>
      </c>
      <c r="R32" s="55"/>
    </row>
    <row r="33" spans="1:18" ht="21.75" customHeight="1" x14ac:dyDescent="0.2">
      <c r="A33" s="8" t="s">
        <v>25</v>
      </c>
      <c r="C33" s="30">
        <v>6000000</v>
      </c>
      <c r="D33" s="31"/>
      <c r="E33" s="30">
        <v>24483451500</v>
      </c>
      <c r="F33" s="31"/>
      <c r="G33" s="30">
        <v>22315710647</v>
      </c>
      <c r="H33" s="31"/>
      <c r="I33" s="30">
        <v>2167740852</v>
      </c>
      <c r="J33" s="31"/>
      <c r="K33" s="30">
        <v>6000000</v>
      </c>
      <c r="L33" s="31"/>
      <c r="M33" s="30">
        <v>24483451500</v>
      </c>
      <c r="N33" s="31"/>
      <c r="O33" s="30">
        <v>36604211956</v>
      </c>
      <c r="P33" s="31"/>
      <c r="Q33" s="55">
        <v>-12120760456</v>
      </c>
      <c r="R33" s="55"/>
    </row>
    <row r="34" spans="1:18" ht="21.75" customHeight="1" x14ac:dyDescent="0.2">
      <c r="A34" s="8" t="s">
        <v>47</v>
      </c>
      <c r="C34" s="30">
        <v>3800000</v>
      </c>
      <c r="D34" s="31"/>
      <c r="E34" s="30">
        <v>19189141200</v>
      </c>
      <c r="F34" s="31"/>
      <c r="G34" s="30">
        <v>20209036500</v>
      </c>
      <c r="H34" s="31"/>
      <c r="I34" s="30">
        <v>-1019895300</v>
      </c>
      <c r="J34" s="31"/>
      <c r="K34" s="30">
        <v>3800000</v>
      </c>
      <c r="L34" s="31"/>
      <c r="M34" s="30">
        <v>19189141200</v>
      </c>
      <c r="N34" s="31"/>
      <c r="O34" s="30">
        <v>26934422287</v>
      </c>
      <c r="P34" s="31"/>
      <c r="Q34" s="55">
        <v>-7745281087</v>
      </c>
      <c r="R34" s="55"/>
    </row>
    <row r="35" spans="1:18" ht="21.75" customHeight="1" x14ac:dyDescent="0.2">
      <c r="A35" s="8" t="s">
        <v>224</v>
      </c>
      <c r="C35" s="30">
        <v>7513</v>
      </c>
      <c r="D35" s="31"/>
      <c r="E35" s="30">
        <v>109592198280</v>
      </c>
      <c r="F35" s="31"/>
      <c r="G35" s="30">
        <v>88089035358</v>
      </c>
      <c r="H35" s="31"/>
      <c r="I35" s="30">
        <v>21503162922</v>
      </c>
      <c r="J35" s="31"/>
      <c r="K35" s="30">
        <v>7513</v>
      </c>
      <c r="L35" s="31"/>
      <c r="M35" s="30">
        <v>109592198280</v>
      </c>
      <c r="N35" s="31"/>
      <c r="O35" s="30">
        <v>65679161091</v>
      </c>
      <c r="P35" s="31"/>
      <c r="Q35" s="55">
        <v>43913037189</v>
      </c>
      <c r="R35" s="55"/>
    </row>
    <row r="36" spans="1:18" ht="21.75" customHeight="1" x14ac:dyDescent="0.2">
      <c r="A36" s="8" t="s">
        <v>45</v>
      </c>
      <c r="C36" s="30">
        <v>1200000</v>
      </c>
      <c r="D36" s="31"/>
      <c r="E36" s="30">
        <v>2976185700</v>
      </c>
      <c r="F36" s="31"/>
      <c r="G36" s="30">
        <v>2426277240</v>
      </c>
      <c r="H36" s="31"/>
      <c r="I36" s="30">
        <v>549908460</v>
      </c>
      <c r="J36" s="31"/>
      <c r="K36" s="30">
        <v>1200000</v>
      </c>
      <c r="L36" s="31"/>
      <c r="M36" s="30">
        <v>2976185700</v>
      </c>
      <c r="N36" s="31"/>
      <c r="O36" s="30">
        <v>3080055615</v>
      </c>
      <c r="P36" s="31"/>
      <c r="Q36" s="55">
        <v>-103869915</v>
      </c>
      <c r="R36" s="55"/>
    </row>
    <row r="37" spans="1:18" ht="21.75" customHeight="1" x14ac:dyDescent="0.2">
      <c r="A37" s="8" t="s">
        <v>59</v>
      </c>
      <c r="C37" s="30">
        <v>10000000</v>
      </c>
      <c r="D37" s="31"/>
      <c r="E37" s="30">
        <v>28002388500</v>
      </c>
      <c r="F37" s="31"/>
      <c r="G37" s="30">
        <v>25303459706</v>
      </c>
      <c r="H37" s="31"/>
      <c r="I37" s="30">
        <v>2698928793</v>
      </c>
      <c r="J37" s="31"/>
      <c r="K37" s="30">
        <v>10000000</v>
      </c>
      <c r="L37" s="31"/>
      <c r="M37" s="30">
        <v>28002388500</v>
      </c>
      <c r="N37" s="31"/>
      <c r="O37" s="30">
        <v>25303459706</v>
      </c>
      <c r="P37" s="31"/>
      <c r="Q37" s="55">
        <v>2698928793</v>
      </c>
      <c r="R37" s="55"/>
    </row>
    <row r="38" spans="1:18" ht="21.75" customHeight="1" x14ac:dyDescent="0.2">
      <c r="A38" s="8" t="s">
        <v>38</v>
      </c>
      <c r="C38" s="30">
        <v>600000</v>
      </c>
      <c r="D38" s="31"/>
      <c r="E38" s="30">
        <v>33740045100</v>
      </c>
      <c r="F38" s="31"/>
      <c r="G38" s="30">
        <v>29087891100</v>
      </c>
      <c r="H38" s="31"/>
      <c r="I38" s="30">
        <v>4652154000</v>
      </c>
      <c r="J38" s="31"/>
      <c r="K38" s="30">
        <v>600000</v>
      </c>
      <c r="L38" s="31"/>
      <c r="M38" s="30">
        <v>33740045100</v>
      </c>
      <c r="N38" s="31"/>
      <c r="O38" s="30">
        <v>32693506438</v>
      </c>
      <c r="P38" s="31"/>
      <c r="Q38" s="55">
        <v>1046538661</v>
      </c>
      <c r="R38" s="55"/>
    </row>
    <row r="39" spans="1:18" ht="21.75" customHeight="1" x14ac:dyDescent="0.2">
      <c r="A39" s="8" t="s">
        <v>56</v>
      </c>
      <c r="C39" s="30">
        <v>4000000</v>
      </c>
      <c r="D39" s="31"/>
      <c r="E39" s="30">
        <v>31491504000</v>
      </c>
      <c r="F39" s="31"/>
      <c r="G39" s="30">
        <v>23419818000</v>
      </c>
      <c r="H39" s="31"/>
      <c r="I39" s="30">
        <v>8071686000</v>
      </c>
      <c r="J39" s="31"/>
      <c r="K39" s="30">
        <v>4000000</v>
      </c>
      <c r="L39" s="31"/>
      <c r="M39" s="30">
        <v>31491504000</v>
      </c>
      <c r="N39" s="31"/>
      <c r="O39" s="30">
        <v>23348817660</v>
      </c>
      <c r="P39" s="31"/>
      <c r="Q39" s="55">
        <v>8142686340</v>
      </c>
      <c r="R39" s="55"/>
    </row>
    <row r="40" spans="1:18" ht="21.75" customHeight="1" x14ac:dyDescent="0.2">
      <c r="A40" s="8" t="s">
        <v>23</v>
      </c>
      <c r="C40" s="30">
        <v>700000</v>
      </c>
      <c r="D40" s="31"/>
      <c r="E40" s="30">
        <v>31396075200</v>
      </c>
      <c r="F40" s="31"/>
      <c r="G40" s="30">
        <v>24578145699</v>
      </c>
      <c r="H40" s="31"/>
      <c r="I40" s="30">
        <v>6817929501</v>
      </c>
      <c r="J40" s="31"/>
      <c r="K40" s="30">
        <v>700000</v>
      </c>
      <c r="L40" s="31"/>
      <c r="M40" s="30">
        <v>31396075200</v>
      </c>
      <c r="N40" s="31"/>
      <c r="O40" s="30">
        <v>24693894649</v>
      </c>
      <c r="P40" s="31"/>
      <c r="Q40" s="55">
        <v>6702180551</v>
      </c>
      <c r="R40" s="55"/>
    </row>
    <row r="41" spans="1:18" ht="21.75" customHeight="1" x14ac:dyDescent="0.2">
      <c r="A41" s="8" t="s">
        <v>26</v>
      </c>
      <c r="C41" s="30">
        <v>300000</v>
      </c>
      <c r="D41" s="31"/>
      <c r="E41" s="30">
        <v>25452650250</v>
      </c>
      <c r="F41" s="31"/>
      <c r="G41" s="30">
        <v>22209997316</v>
      </c>
      <c r="H41" s="31"/>
      <c r="I41" s="30">
        <v>3242652933</v>
      </c>
      <c r="J41" s="31"/>
      <c r="K41" s="30">
        <v>300000</v>
      </c>
      <c r="L41" s="31"/>
      <c r="M41" s="30">
        <v>25452650250</v>
      </c>
      <c r="N41" s="31"/>
      <c r="O41" s="30">
        <v>25801325474</v>
      </c>
      <c r="P41" s="31"/>
      <c r="Q41" s="55">
        <v>-348675224</v>
      </c>
      <c r="R41" s="55"/>
    </row>
    <row r="42" spans="1:18" ht="21.75" customHeight="1" x14ac:dyDescent="0.2">
      <c r="A42" s="8" t="s">
        <v>21</v>
      </c>
      <c r="C42" s="30">
        <v>50000</v>
      </c>
      <c r="D42" s="31"/>
      <c r="E42" s="30">
        <v>49702500</v>
      </c>
      <c r="F42" s="31"/>
      <c r="G42" s="30">
        <v>49702500</v>
      </c>
      <c r="H42" s="31"/>
      <c r="I42" s="30">
        <v>0</v>
      </c>
      <c r="J42" s="31"/>
      <c r="K42" s="30">
        <v>50000</v>
      </c>
      <c r="L42" s="31"/>
      <c r="M42" s="30">
        <v>49702500</v>
      </c>
      <c r="N42" s="31"/>
      <c r="O42" s="30">
        <v>49702500</v>
      </c>
      <c r="P42" s="31"/>
      <c r="Q42" s="55">
        <v>0</v>
      </c>
      <c r="R42" s="55"/>
    </row>
    <row r="43" spans="1:18" ht="21.75" customHeight="1" x14ac:dyDescent="0.2">
      <c r="A43" s="8" t="s">
        <v>48</v>
      </c>
      <c r="C43" s="30">
        <v>8000000</v>
      </c>
      <c r="D43" s="31"/>
      <c r="E43" s="30">
        <v>16707992400</v>
      </c>
      <c r="F43" s="31"/>
      <c r="G43" s="30">
        <v>14427641700</v>
      </c>
      <c r="H43" s="31"/>
      <c r="I43" s="30">
        <v>2280350700</v>
      </c>
      <c r="J43" s="31"/>
      <c r="K43" s="30">
        <v>8000000</v>
      </c>
      <c r="L43" s="31"/>
      <c r="M43" s="30">
        <v>16707992400</v>
      </c>
      <c r="N43" s="31"/>
      <c r="O43" s="30">
        <v>19524702696</v>
      </c>
      <c r="P43" s="31"/>
      <c r="Q43" s="55">
        <v>-2816710296</v>
      </c>
      <c r="R43" s="55"/>
    </row>
    <row r="44" spans="1:18" ht="21.75" customHeight="1" x14ac:dyDescent="0.2">
      <c r="A44" s="8" t="s">
        <v>39</v>
      </c>
      <c r="C44" s="30">
        <v>1700000</v>
      </c>
      <c r="D44" s="31"/>
      <c r="E44" s="30">
        <v>29099819700</v>
      </c>
      <c r="F44" s="31"/>
      <c r="G44" s="30">
        <v>26970564600</v>
      </c>
      <c r="H44" s="31"/>
      <c r="I44" s="30">
        <v>2129255099</v>
      </c>
      <c r="J44" s="31"/>
      <c r="K44" s="30">
        <v>1700000</v>
      </c>
      <c r="L44" s="31"/>
      <c r="M44" s="30">
        <v>29099819700</v>
      </c>
      <c r="N44" s="31"/>
      <c r="O44" s="30">
        <v>33807419153</v>
      </c>
      <c r="P44" s="31"/>
      <c r="Q44" s="55">
        <v>-4707599453</v>
      </c>
      <c r="R44" s="55"/>
    </row>
    <row r="45" spans="1:18" ht="21.75" customHeight="1" x14ac:dyDescent="0.2">
      <c r="A45" s="8" t="s">
        <v>33</v>
      </c>
      <c r="C45" s="30">
        <v>6325000</v>
      </c>
      <c r="D45" s="31"/>
      <c r="E45" s="30">
        <v>23445588746</v>
      </c>
      <c r="F45" s="31"/>
      <c r="G45" s="30">
        <v>22232127060</v>
      </c>
      <c r="H45" s="31"/>
      <c r="I45" s="30">
        <v>1213461686</v>
      </c>
      <c r="J45" s="31"/>
      <c r="K45" s="30">
        <v>6325000</v>
      </c>
      <c r="L45" s="31"/>
      <c r="M45" s="30">
        <v>23445588746</v>
      </c>
      <c r="N45" s="31"/>
      <c r="O45" s="30">
        <v>32882925487</v>
      </c>
      <c r="P45" s="31"/>
      <c r="Q45" s="55">
        <v>-9437336740</v>
      </c>
      <c r="R45" s="55"/>
    </row>
    <row r="46" spans="1:18" ht="21.75" customHeight="1" x14ac:dyDescent="0.2">
      <c r="A46" s="8" t="s">
        <v>20</v>
      </c>
      <c r="C46" s="30">
        <v>10000000</v>
      </c>
      <c r="D46" s="31"/>
      <c r="E46" s="30">
        <v>24722023500</v>
      </c>
      <c r="F46" s="31"/>
      <c r="G46" s="30">
        <v>17640557882</v>
      </c>
      <c r="H46" s="31"/>
      <c r="I46" s="30">
        <v>7081465618</v>
      </c>
      <c r="J46" s="31"/>
      <c r="K46" s="30">
        <v>10000000</v>
      </c>
      <c r="L46" s="31"/>
      <c r="M46" s="30">
        <v>24722023500</v>
      </c>
      <c r="N46" s="31"/>
      <c r="O46" s="30">
        <v>24067990829</v>
      </c>
      <c r="P46" s="31"/>
      <c r="Q46" s="55">
        <v>654032670</v>
      </c>
      <c r="R46" s="55"/>
    </row>
    <row r="47" spans="1:18" ht="21.75" customHeight="1" x14ac:dyDescent="0.2">
      <c r="A47" s="8" t="s">
        <v>36</v>
      </c>
      <c r="C47" s="30">
        <v>3000000</v>
      </c>
      <c r="D47" s="31"/>
      <c r="E47" s="30">
        <v>20427727500</v>
      </c>
      <c r="F47" s="31"/>
      <c r="G47" s="30">
        <v>13985522138</v>
      </c>
      <c r="H47" s="31"/>
      <c r="I47" s="30">
        <v>6442205362</v>
      </c>
      <c r="J47" s="31"/>
      <c r="K47" s="30">
        <v>3000000</v>
      </c>
      <c r="L47" s="31"/>
      <c r="M47" s="30">
        <v>20427727500</v>
      </c>
      <c r="N47" s="31"/>
      <c r="O47" s="30">
        <v>19131634294</v>
      </c>
      <c r="P47" s="31"/>
      <c r="Q47" s="55">
        <v>1296093205</v>
      </c>
      <c r="R47" s="55"/>
    </row>
    <row r="48" spans="1:18" ht="21.75" customHeight="1" x14ac:dyDescent="0.2">
      <c r="A48" s="8" t="s">
        <v>34</v>
      </c>
      <c r="C48" s="30">
        <v>30000000</v>
      </c>
      <c r="D48" s="31"/>
      <c r="E48" s="30">
        <v>43539390000</v>
      </c>
      <c r="F48" s="31"/>
      <c r="G48" s="30">
        <v>35755978500</v>
      </c>
      <c r="H48" s="31"/>
      <c r="I48" s="30">
        <v>7783411500</v>
      </c>
      <c r="J48" s="31"/>
      <c r="K48" s="30">
        <v>30000000</v>
      </c>
      <c r="L48" s="31"/>
      <c r="M48" s="30">
        <v>43539390000</v>
      </c>
      <c r="N48" s="31"/>
      <c r="O48" s="30">
        <v>39835183448</v>
      </c>
      <c r="P48" s="31"/>
      <c r="Q48" s="55">
        <v>3704206551</v>
      </c>
      <c r="R48" s="55"/>
    </row>
    <row r="49" spans="1:18" ht="21.75" customHeight="1" x14ac:dyDescent="0.2">
      <c r="A49" s="8" t="s">
        <v>58</v>
      </c>
      <c r="C49" s="30">
        <v>2400000</v>
      </c>
      <c r="D49" s="31"/>
      <c r="E49" s="30">
        <v>8342862840</v>
      </c>
      <c r="F49" s="31"/>
      <c r="G49" s="30">
        <v>7427686442</v>
      </c>
      <c r="H49" s="31"/>
      <c r="I49" s="30">
        <v>915176397</v>
      </c>
      <c r="J49" s="31"/>
      <c r="K49" s="30">
        <v>2400000</v>
      </c>
      <c r="L49" s="31"/>
      <c r="M49" s="30">
        <v>8342862840</v>
      </c>
      <c r="N49" s="31"/>
      <c r="O49" s="30">
        <v>7427686442</v>
      </c>
      <c r="P49" s="31"/>
      <c r="Q49" s="55">
        <v>915176397</v>
      </c>
      <c r="R49" s="55"/>
    </row>
    <row r="50" spans="1:18" ht="21.75" customHeight="1" x14ac:dyDescent="0.2">
      <c r="A50" s="8" t="s">
        <v>31</v>
      </c>
      <c r="C50" s="30">
        <v>1700000</v>
      </c>
      <c r="D50" s="31"/>
      <c r="E50" s="30">
        <v>29775773700</v>
      </c>
      <c r="F50" s="31"/>
      <c r="G50" s="30">
        <v>24892006050</v>
      </c>
      <c r="H50" s="31"/>
      <c r="I50" s="30">
        <v>4883767650</v>
      </c>
      <c r="J50" s="31"/>
      <c r="K50" s="30">
        <v>1700000</v>
      </c>
      <c r="L50" s="31"/>
      <c r="M50" s="30">
        <v>29775773700</v>
      </c>
      <c r="N50" s="31"/>
      <c r="O50" s="30">
        <v>31697318662</v>
      </c>
      <c r="P50" s="31"/>
      <c r="Q50" s="55">
        <v>-1921544962</v>
      </c>
      <c r="R50" s="55"/>
    </row>
    <row r="51" spans="1:18" ht="21.75" customHeight="1" x14ac:dyDescent="0.2">
      <c r="A51" s="11" t="s">
        <v>72</v>
      </c>
      <c r="C51" s="36">
        <v>150000</v>
      </c>
      <c r="D51" s="31"/>
      <c r="E51" s="36">
        <v>141154411125</v>
      </c>
      <c r="F51" s="31"/>
      <c r="G51" s="36">
        <v>139868186915</v>
      </c>
      <c r="H51" s="31"/>
      <c r="I51" s="36">
        <v>1286224209</v>
      </c>
      <c r="J51" s="31"/>
      <c r="K51" s="36">
        <v>150000</v>
      </c>
      <c r="L51" s="31"/>
      <c r="M51" s="36">
        <v>141154411125</v>
      </c>
      <c r="N51" s="31"/>
      <c r="O51" s="36">
        <v>139908599204</v>
      </c>
      <c r="P51" s="31"/>
      <c r="Q51" s="56">
        <v>1245811920</v>
      </c>
      <c r="R51" s="56"/>
    </row>
    <row r="52" spans="1:18" ht="21.75" customHeight="1" x14ac:dyDescent="0.2">
      <c r="A52" s="15" t="s">
        <v>60</v>
      </c>
      <c r="C52" s="37">
        <v>200897705</v>
      </c>
      <c r="D52" s="31"/>
      <c r="E52" s="37">
        <v>1105628011184</v>
      </c>
      <c r="F52" s="31"/>
      <c r="G52" s="37">
        <v>943009838866</v>
      </c>
      <c r="H52" s="31"/>
      <c r="I52" s="37">
        <v>162618172306</v>
      </c>
      <c r="J52" s="31"/>
      <c r="K52" s="37">
        <v>200897705</v>
      </c>
      <c r="L52" s="31"/>
      <c r="M52" s="37">
        <v>1105628011184</v>
      </c>
      <c r="N52" s="31"/>
      <c r="O52" s="37">
        <v>1096188850038</v>
      </c>
      <c r="P52" s="31"/>
      <c r="Q52" s="57">
        <v>9439161136</v>
      </c>
      <c r="R52" s="57"/>
    </row>
  </sheetData>
  <mergeCells count="5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</mergeCells>
  <pageMargins left="0.39" right="0.39" top="0.39" bottom="0.39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"/>
  <sheetViews>
    <sheetView rightToLeft="1" view="pageBreakPreview" zoomScaleNormal="100" zoomScaleSheetLayoutView="100" workbookViewId="0">
      <selection activeCell="AE1" sqref="AE1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3.42578125" bestFit="1" customWidth="1"/>
    <col min="7" max="7" width="1.28515625" customWidth="1"/>
    <col min="8" max="8" width="17.5703125" bestFit="1" customWidth="1"/>
    <col min="9" max="9" width="1.28515625" customWidth="1"/>
    <col min="10" max="10" width="17.7109375" bestFit="1" customWidth="1"/>
    <col min="11" max="11" width="1.28515625" customWidth="1"/>
    <col min="12" max="12" width="12" bestFit="1" customWidth="1"/>
    <col min="13" max="13" width="1.28515625" customWidth="1"/>
    <col min="14" max="14" width="17.5703125" bestFit="1" customWidth="1"/>
    <col min="15" max="15" width="1.28515625" customWidth="1"/>
    <col min="16" max="16" width="13.28515625" bestFit="1" customWidth="1"/>
    <col min="17" max="17" width="1.28515625" customWidth="1"/>
    <col min="18" max="18" width="17.5703125" bestFit="1" customWidth="1"/>
    <col min="19" max="19" width="1.28515625" customWidth="1"/>
    <col min="20" max="20" width="13.42578125" bestFit="1" customWidth="1"/>
    <col min="21" max="21" width="1.28515625" customWidth="1"/>
    <col min="22" max="22" width="17.5703125" bestFit="1" customWidth="1"/>
    <col min="23" max="23" width="1.28515625" customWidth="1"/>
    <col min="24" max="24" width="16.85546875" bestFit="1" customWidth="1"/>
    <col min="25" max="25" width="1.28515625" customWidth="1"/>
    <col min="26" max="26" width="17.7109375" bestFit="1" customWidth="1"/>
    <col min="27" max="27" width="1.28515625" customWidth="1"/>
    <col min="28" max="28" width="19.85546875" bestFit="1" customWidth="1"/>
    <col min="29" max="29" width="0.28515625" customWidth="1"/>
  </cols>
  <sheetData>
    <row r="1" spans="1:28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8" ht="21.7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14.45" customHeight="1" x14ac:dyDescent="0.2">
      <c r="A4" s="1" t="s">
        <v>3</v>
      </c>
      <c r="B4" s="50" t="s">
        <v>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 ht="14.45" customHeight="1" x14ac:dyDescent="0.2">
      <c r="A5" s="50" t="s">
        <v>5</v>
      </c>
      <c r="B5" s="50"/>
      <c r="C5" s="50" t="s">
        <v>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 ht="14.45" customHeight="1" x14ac:dyDescent="0.2">
      <c r="F6" s="45" t="s">
        <v>7</v>
      </c>
      <c r="G6" s="45"/>
      <c r="H6" s="45"/>
      <c r="I6" s="45"/>
      <c r="J6" s="45"/>
      <c r="L6" s="45" t="s">
        <v>8</v>
      </c>
      <c r="M6" s="45"/>
      <c r="N6" s="45"/>
      <c r="O6" s="45"/>
      <c r="P6" s="45"/>
      <c r="Q6" s="45"/>
      <c r="R6" s="45"/>
      <c r="T6" s="45" t="s">
        <v>9</v>
      </c>
      <c r="U6" s="45"/>
      <c r="V6" s="45"/>
      <c r="W6" s="45"/>
      <c r="X6" s="45"/>
      <c r="Y6" s="45"/>
      <c r="Z6" s="45"/>
      <c r="AA6" s="45"/>
      <c r="AB6" s="45"/>
    </row>
    <row r="7" spans="1:28" ht="14.45" customHeight="1" x14ac:dyDescent="0.2">
      <c r="F7" s="3"/>
      <c r="G7" s="3"/>
      <c r="H7" s="3"/>
      <c r="I7" s="3"/>
      <c r="J7" s="3"/>
      <c r="L7" s="48" t="s">
        <v>10</v>
      </c>
      <c r="M7" s="48"/>
      <c r="N7" s="48"/>
      <c r="O7" s="3"/>
      <c r="P7" s="48" t="s">
        <v>11</v>
      </c>
      <c r="Q7" s="48"/>
      <c r="R7" s="48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5" t="s">
        <v>12</v>
      </c>
      <c r="B8" s="45"/>
      <c r="C8" s="45"/>
      <c r="E8" s="45" t="s">
        <v>13</v>
      </c>
      <c r="F8" s="4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46" t="s">
        <v>19</v>
      </c>
      <c r="B9" s="46"/>
      <c r="C9" s="46"/>
      <c r="E9" s="47">
        <v>1000000</v>
      </c>
      <c r="F9" s="47"/>
      <c r="H9" s="6">
        <v>3299315209</v>
      </c>
      <c r="J9" s="6">
        <v>3121317000</v>
      </c>
      <c r="L9" s="6">
        <v>0</v>
      </c>
      <c r="N9" s="6">
        <v>0</v>
      </c>
      <c r="P9" s="6">
        <v>0</v>
      </c>
      <c r="R9" s="6">
        <v>0</v>
      </c>
      <c r="T9" s="6">
        <v>1000000</v>
      </c>
      <c r="V9" s="6">
        <v>3725</v>
      </c>
      <c r="X9" s="6">
        <v>3299315209</v>
      </c>
      <c r="Z9" s="6">
        <v>3702836250</v>
      </c>
      <c r="AB9" s="7">
        <v>0.3</v>
      </c>
    </row>
    <row r="10" spans="1:28" ht="21.75" customHeight="1" x14ac:dyDescent="0.2">
      <c r="A10" s="44" t="s">
        <v>20</v>
      </c>
      <c r="B10" s="44"/>
      <c r="C10" s="44"/>
      <c r="E10" s="41">
        <v>8800000</v>
      </c>
      <c r="F10" s="41"/>
      <c r="H10" s="9">
        <v>23497143547</v>
      </c>
      <c r="J10" s="9">
        <v>16952926320</v>
      </c>
      <c r="L10" s="9">
        <v>7200000</v>
      </c>
      <c r="N10" s="9">
        <v>15128426053</v>
      </c>
      <c r="P10" s="9">
        <v>-6000000</v>
      </c>
      <c r="R10" s="9">
        <v>14052999270</v>
      </c>
      <c r="T10" s="9">
        <v>10000000</v>
      </c>
      <c r="V10" s="9">
        <v>2487</v>
      </c>
      <c r="X10" s="9">
        <v>24140981000</v>
      </c>
      <c r="Z10" s="9">
        <v>24722023500</v>
      </c>
      <c r="AB10" s="10">
        <v>2</v>
      </c>
    </row>
    <row r="11" spans="1:28" ht="21.75" customHeight="1" x14ac:dyDescent="0.2">
      <c r="A11" s="44" t="s">
        <v>21</v>
      </c>
      <c r="B11" s="44"/>
      <c r="C11" s="44"/>
      <c r="E11" s="41">
        <v>50000</v>
      </c>
      <c r="F11" s="41"/>
      <c r="H11" s="9">
        <v>50000000</v>
      </c>
      <c r="J11" s="9">
        <v>49702500</v>
      </c>
      <c r="L11" s="9">
        <v>0</v>
      </c>
      <c r="N11" s="9">
        <v>0</v>
      </c>
      <c r="P11" s="9">
        <v>0</v>
      </c>
      <c r="R11" s="9">
        <v>0</v>
      </c>
      <c r="T11" s="9">
        <v>50000</v>
      </c>
      <c r="V11" s="9">
        <v>1000</v>
      </c>
      <c r="X11" s="9">
        <v>50000000</v>
      </c>
      <c r="Z11" s="9">
        <v>49702500</v>
      </c>
      <c r="AB11" s="10">
        <v>0</v>
      </c>
    </row>
    <row r="12" spans="1:28" ht="21.75" customHeight="1" x14ac:dyDescent="0.2">
      <c r="A12" s="44" t="s">
        <v>22</v>
      </c>
      <c r="B12" s="44"/>
      <c r="C12" s="44"/>
      <c r="E12" s="41">
        <v>7000000</v>
      </c>
      <c r="F12" s="41"/>
      <c r="H12" s="9">
        <v>25999624069</v>
      </c>
      <c r="J12" s="9">
        <v>24729975900</v>
      </c>
      <c r="L12" s="9">
        <v>0</v>
      </c>
      <c r="N12" s="9">
        <v>0</v>
      </c>
      <c r="P12" s="9">
        <v>-4000000</v>
      </c>
      <c r="R12" s="9">
        <v>17908804868</v>
      </c>
      <c r="T12" s="9">
        <v>3000000</v>
      </c>
      <c r="V12" s="9">
        <v>4721</v>
      </c>
      <c r="X12" s="9">
        <v>11142696028</v>
      </c>
      <c r="Z12" s="9">
        <v>14078730150</v>
      </c>
      <c r="AB12" s="10">
        <v>1.1399999999999999</v>
      </c>
    </row>
    <row r="13" spans="1:28" ht="21.75" customHeight="1" x14ac:dyDescent="0.2">
      <c r="A13" s="44" t="s">
        <v>23</v>
      </c>
      <c r="B13" s="44"/>
      <c r="C13" s="44"/>
      <c r="E13" s="41">
        <v>100000</v>
      </c>
      <c r="F13" s="41"/>
      <c r="H13" s="9">
        <v>3680412250</v>
      </c>
      <c r="J13" s="9">
        <v>3564663300</v>
      </c>
      <c r="L13" s="9">
        <v>600000</v>
      </c>
      <c r="N13" s="9">
        <v>21013482399</v>
      </c>
      <c r="P13" s="9">
        <v>0</v>
      </c>
      <c r="R13" s="9">
        <v>0</v>
      </c>
      <c r="T13" s="9">
        <v>700000</v>
      </c>
      <c r="V13" s="9">
        <v>45120</v>
      </c>
      <c r="X13" s="9">
        <v>24693894649</v>
      </c>
      <c r="Z13" s="9">
        <v>31396075200</v>
      </c>
      <c r="AB13" s="10">
        <v>2.5499999999999998</v>
      </c>
    </row>
    <row r="14" spans="1:28" ht="21.75" customHeight="1" x14ac:dyDescent="0.2">
      <c r="A14" s="44" t="s">
        <v>24</v>
      </c>
      <c r="B14" s="44"/>
      <c r="C14" s="44"/>
      <c r="E14" s="41">
        <v>10000000</v>
      </c>
      <c r="F14" s="41"/>
      <c r="H14" s="9">
        <v>11988336708</v>
      </c>
      <c r="J14" s="9">
        <v>18032067000</v>
      </c>
      <c r="L14" s="9">
        <v>0</v>
      </c>
      <c r="N14" s="9">
        <v>0</v>
      </c>
      <c r="P14" s="9">
        <v>0</v>
      </c>
      <c r="R14" s="9">
        <v>0</v>
      </c>
      <c r="T14" s="9">
        <v>10000000</v>
      </c>
      <c r="V14" s="9">
        <v>1975</v>
      </c>
      <c r="X14" s="9">
        <v>11988336708</v>
      </c>
      <c r="Z14" s="9">
        <v>19632487500</v>
      </c>
      <c r="AB14" s="10">
        <v>1.59</v>
      </c>
    </row>
    <row r="15" spans="1:28" ht="21.75" customHeight="1" x14ac:dyDescent="0.2">
      <c r="A15" s="44" t="s">
        <v>25</v>
      </c>
      <c r="B15" s="44"/>
      <c r="C15" s="44"/>
      <c r="E15" s="41">
        <v>7150480</v>
      </c>
      <c r="F15" s="41"/>
      <c r="H15" s="9">
        <v>30386985889</v>
      </c>
      <c r="J15" s="9">
        <v>29334446275.787998</v>
      </c>
      <c r="L15" s="9">
        <v>0</v>
      </c>
      <c r="N15" s="9">
        <v>0</v>
      </c>
      <c r="P15" s="9">
        <v>-1150480</v>
      </c>
      <c r="R15" s="9">
        <v>4506090074</v>
      </c>
      <c r="T15" s="9">
        <v>6000000</v>
      </c>
      <c r="V15" s="9">
        <v>4105</v>
      </c>
      <c r="X15" s="9">
        <v>25497856835</v>
      </c>
      <c r="Z15" s="9">
        <v>24483451500</v>
      </c>
      <c r="AB15" s="10">
        <v>1.99</v>
      </c>
    </row>
    <row r="16" spans="1:28" ht="21.75" customHeight="1" x14ac:dyDescent="0.2">
      <c r="A16" s="44" t="s">
        <v>26</v>
      </c>
      <c r="B16" s="44"/>
      <c r="C16" s="44"/>
      <c r="E16" s="41">
        <v>229997</v>
      </c>
      <c r="F16" s="41"/>
      <c r="H16" s="9">
        <v>17639260753</v>
      </c>
      <c r="J16" s="9">
        <v>16312644748.5975</v>
      </c>
      <c r="L16" s="9">
        <v>70003</v>
      </c>
      <c r="N16" s="9">
        <v>5897352568</v>
      </c>
      <c r="P16" s="9">
        <v>0</v>
      </c>
      <c r="R16" s="9">
        <v>0</v>
      </c>
      <c r="T16" s="9">
        <v>300000</v>
      </c>
      <c r="V16" s="9">
        <v>85350</v>
      </c>
      <c r="X16" s="9">
        <v>23536613321</v>
      </c>
      <c r="Z16" s="9">
        <v>25452650250</v>
      </c>
      <c r="AB16" s="10">
        <v>2.06</v>
      </c>
    </row>
    <row r="17" spans="1:28" ht="21.75" customHeight="1" x14ac:dyDescent="0.2">
      <c r="A17" s="44" t="s">
        <v>27</v>
      </c>
      <c r="B17" s="44"/>
      <c r="C17" s="44"/>
      <c r="E17" s="41">
        <v>200000</v>
      </c>
      <c r="F17" s="41"/>
      <c r="H17" s="9">
        <v>10420478822</v>
      </c>
      <c r="J17" s="9">
        <v>13012114500</v>
      </c>
      <c r="L17" s="9">
        <v>0</v>
      </c>
      <c r="N17" s="9">
        <v>0</v>
      </c>
      <c r="P17" s="9">
        <v>-150000</v>
      </c>
      <c r="R17" s="9">
        <v>11481277583</v>
      </c>
      <c r="T17" s="9">
        <v>50000</v>
      </c>
      <c r="V17" s="9">
        <v>80200</v>
      </c>
      <c r="X17" s="9">
        <v>2605119708</v>
      </c>
      <c r="Z17" s="9">
        <v>3986140500</v>
      </c>
      <c r="AB17" s="10">
        <v>0.32</v>
      </c>
    </row>
    <row r="18" spans="1:28" ht="21.75" customHeight="1" x14ac:dyDescent="0.2">
      <c r="A18" s="44" t="s">
        <v>28</v>
      </c>
      <c r="B18" s="44"/>
      <c r="C18" s="44"/>
      <c r="E18" s="41">
        <v>1000000</v>
      </c>
      <c r="F18" s="41"/>
      <c r="H18" s="9">
        <v>3587254218</v>
      </c>
      <c r="J18" s="9">
        <v>3655121850</v>
      </c>
      <c r="L18" s="9">
        <v>0</v>
      </c>
      <c r="N18" s="9">
        <v>0</v>
      </c>
      <c r="P18" s="9">
        <v>0</v>
      </c>
      <c r="R18" s="9">
        <v>0</v>
      </c>
      <c r="T18" s="9">
        <v>1000000</v>
      </c>
      <c r="V18" s="9">
        <v>4132</v>
      </c>
      <c r="X18" s="9">
        <v>3587254218</v>
      </c>
      <c r="Z18" s="9">
        <v>4107414600</v>
      </c>
      <c r="AB18" s="10">
        <v>0.33</v>
      </c>
    </row>
    <row r="19" spans="1:28" ht="21.75" customHeight="1" x14ac:dyDescent="0.2">
      <c r="A19" s="44" t="s">
        <v>29</v>
      </c>
      <c r="B19" s="44"/>
      <c r="C19" s="44"/>
      <c r="E19" s="41">
        <v>5000001</v>
      </c>
      <c r="F19" s="41"/>
      <c r="H19" s="9">
        <v>10672687634</v>
      </c>
      <c r="J19" s="9">
        <v>9403714880.7425995</v>
      </c>
      <c r="L19" s="9">
        <v>0</v>
      </c>
      <c r="N19" s="9">
        <v>0</v>
      </c>
      <c r="P19" s="9">
        <v>0</v>
      </c>
      <c r="R19" s="9">
        <v>0</v>
      </c>
      <c r="T19" s="9">
        <v>5000001</v>
      </c>
      <c r="V19" s="9">
        <v>2045</v>
      </c>
      <c r="X19" s="9">
        <v>10672687634</v>
      </c>
      <c r="Z19" s="9">
        <v>10164163282.8323</v>
      </c>
      <c r="AB19" s="10">
        <v>0.82</v>
      </c>
    </row>
    <row r="20" spans="1:28" ht="21.75" customHeight="1" x14ac:dyDescent="0.2">
      <c r="A20" s="44" t="s">
        <v>30</v>
      </c>
      <c r="B20" s="44"/>
      <c r="C20" s="44"/>
      <c r="E20" s="41">
        <v>599999</v>
      </c>
      <c r="F20" s="41"/>
      <c r="H20" s="9">
        <v>1485589640</v>
      </c>
      <c r="J20" s="9">
        <v>596429005.95000005</v>
      </c>
      <c r="L20" s="9">
        <v>0</v>
      </c>
      <c r="N20" s="9">
        <v>0</v>
      </c>
      <c r="P20" s="9">
        <v>0</v>
      </c>
      <c r="R20" s="9">
        <v>0</v>
      </c>
      <c r="T20" s="9">
        <v>599999</v>
      </c>
      <c r="V20" s="9">
        <v>1000</v>
      </c>
      <c r="X20" s="9">
        <v>1485589640</v>
      </c>
      <c r="Z20" s="9">
        <v>596429005.95000005</v>
      </c>
      <c r="AB20" s="10">
        <v>0.05</v>
      </c>
    </row>
    <row r="21" spans="1:28" ht="21.75" customHeight="1" x14ac:dyDescent="0.2">
      <c r="A21" s="44" t="s">
        <v>31</v>
      </c>
      <c r="B21" s="44"/>
      <c r="C21" s="44"/>
      <c r="E21" s="41">
        <v>1700000</v>
      </c>
      <c r="F21" s="41"/>
      <c r="H21" s="9">
        <v>27969692022</v>
      </c>
      <c r="J21" s="9">
        <v>24892006050</v>
      </c>
      <c r="L21" s="9">
        <v>0</v>
      </c>
      <c r="N21" s="9">
        <v>0</v>
      </c>
      <c r="P21" s="9">
        <v>0</v>
      </c>
      <c r="R21" s="9">
        <v>0</v>
      </c>
      <c r="T21" s="9">
        <v>1700000</v>
      </c>
      <c r="V21" s="9">
        <v>17620</v>
      </c>
      <c r="X21" s="9">
        <v>27969692022</v>
      </c>
      <c r="Z21" s="9">
        <v>29775773700</v>
      </c>
      <c r="AB21" s="10">
        <v>2.41</v>
      </c>
    </row>
    <row r="22" spans="1:28" ht="21.75" customHeight="1" x14ac:dyDescent="0.2">
      <c r="A22" s="44" t="s">
        <v>32</v>
      </c>
      <c r="B22" s="44"/>
      <c r="C22" s="44"/>
      <c r="E22" s="41">
        <v>2561373</v>
      </c>
      <c r="F22" s="41"/>
      <c r="H22" s="9">
        <v>8178777172</v>
      </c>
      <c r="J22" s="9">
        <v>5492008515.7120504</v>
      </c>
      <c r="L22" s="9">
        <v>0</v>
      </c>
      <c r="N22" s="9">
        <v>0</v>
      </c>
      <c r="P22" s="9">
        <v>0</v>
      </c>
      <c r="R22" s="9">
        <v>0</v>
      </c>
      <c r="T22" s="9">
        <v>2561373</v>
      </c>
      <c r="V22" s="9">
        <v>2477</v>
      </c>
      <c r="X22" s="9">
        <v>8178777172</v>
      </c>
      <c r="Z22" s="9">
        <v>6306771021.52005</v>
      </c>
      <c r="AB22" s="10">
        <v>0.51</v>
      </c>
    </row>
    <row r="23" spans="1:28" ht="21.75" customHeight="1" x14ac:dyDescent="0.2">
      <c r="A23" s="44" t="s">
        <v>33</v>
      </c>
      <c r="B23" s="44"/>
      <c r="C23" s="44"/>
      <c r="E23" s="41">
        <v>6325000</v>
      </c>
      <c r="F23" s="41"/>
      <c r="H23" s="9">
        <v>31666045035</v>
      </c>
      <c r="J23" s="9">
        <v>22232127060</v>
      </c>
      <c r="L23" s="9">
        <v>0</v>
      </c>
      <c r="N23" s="9">
        <v>0</v>
      </c>
      <c r="P23" s="9">
        <v>0</v>
      </c>
      <c r="R23" s="9">
        <v>0</v>
      </c>
      <c r="T23" s="9">
        <v>6325000</v>
      </c>
      <c r="V23" s="9">
        <v>3729</v>
      </c>
      <c r="X23" s="9">
        <v>31666045035</v>
      </c>
      <c r="Z23" s="9">
        <v>23445588746.25</v>
      </c>
      <c r="AB23" s="10">
        <v>1.9</v>
      </c>
    </row>
    <row r="24" spans="1:28" ht="21.75" customHeight="1" x14ac:dyDescent="0.2">
      <c r="A24" s="44" t="s">
        <v>34</v>
      </c>
      <c r="B24" s="44"/>
      <c r="C24" s="44"/>
      <c r="E24" s="41">
        <v>30000000</v>
      </c>
      <c r="F24" s="41"/>
      <c r="H24" s="9">
        <v>37629012584</v>
      </c>
      <c r="J24" s="9">
        <v>35755978500</v>
      </c>
      <c r="L24" s="9">
        <v>0</v>
      </c>
      <c r="N24" s="9">
        <v>0</v>
      </c>
      <c r="P24" s="9">
        <v>0</v>
      </c>
      <c r="R24" s="9">
        <v>0</v>
      </c>
      <c r="T24" s="9">
        <v>30000000</v>
      </c>
      <c r="V24" s="9">
        <v>1460</v>
      </c>
      <c r="X24" s="9">
        <v>37629012584</v>
      </c>
      <c r="Z24" s="9">
        <v>43539390000</v>
      </c>
      <c r="AB24" s="10">
        <v>3.53</v>
      </c>
    </row>
    <row r="25" spans="1:28" ht="21.75" customHeight="1" x14ac:dyDescent="0.2">
      <c r="A25" s="44" t="s">
        <v>35</v>
      </c>
      <c r="B25" s="44"/>
      <c r="C25" s="44"/>
      <c r="E25" s="41">
        <v>1000000</v>
      </c>
      <c r="F25" s="41"/>
      <c r="H25" s="9">
        <v>26774380561</v>
      </c>
      <c r="J25" s="9">
        <v>22634518500</v>
      </c>
      <c r="L25" s="9">
        <v>0</v>
      </c>
      <c r="N25" s="9">
        <v>0</v>
      </c>
      <c r="P25" s="9">
        <v>0</v>
      </c>
      <c r="R25" s="9">
        <v>0</v>
      </c>
      <c r="T25" s="9">
        <v>1000000</v>
      </c>
      <c r="V25" s="9">
        <v>26560</v>
      </c>
      <c r="X25" s="9">
        <v>26774380561</v>
      </c>
      <c r="Z25" s="9">
        <v>26401968000</v>
      </c>
      <c r="AB25" s="10">
        <v>2.14</v>
      </c>
    </row>
    <row r="26" spans="1:28" ht="21.75" customHeight="1" x14ac:dyDescent="0.2">
      <c r="A26" s="44" t="s">
        <v>36</v>
      </c>
      <c r="B26" s="44"/>
      <c r="C26" s="44"/>
      <c r="E26" s="41">
        <v>5000000</v>
      </c>
      <c r="F26" s="41"/>
      <c r="H26" s="9">
        <v>25098931490</v>
      </c>
      <c r="J26" s="9">
        <v>26739945000</v>
      </c>
      <c r="L26" s="9">
        <v>0</v>
      </c>
      <c r="N26" s="9">
        <v>0</v>
      </c>
      <c r="P26" s="9">
        <v>-2000000</v>
      </c>
      <c r="R26" s="9">
        <v>13161222051</v>
      </c>
      <c r="T26" s="9">
        <v>3000000</v>
      </c>
      <c r="V26" s="9">
        <v>6850</v>
      </c>
      <c r="X26" s="9">
        <v>15059358892</v>
      </c>
      <c r="Z26" s="9">
        <v>20427727500</v>
      </c>
      <c r="AB26" s="10">
        <v>1.66</v>
      </c>
    </row>
    <row r="27" spans="1:28" ht="21.75" customHeight="1" x14ac:dyDescent="0.2">
      <c r="A27" s="44" t="s">
        <v>226</v>
      </c>
      <c r="B27" s="44"/>
      <c r="C27" s="44"/>
      <c r="E27" s="41">
        <v>4500000</v>
      </c>
      <c r="F27" s="41"/>
      <c r="H27" s="9">
        <v>22307912232</v>
      </c>
      <c r="J27" s="9">
        <v>39051254250</v>
      </c>
      <c r="L27" s="9">
        <v>0</v>
      </c>
      <c r="N27" s="9">
        <v>0</v>
      </c>
      <c r="P27" s="9">
        <v>-500000</v>
      </c>
      <c r="R27" s="9">
        <v>4841023510</v>
      </c>
      <c r="T27" s="9">
        <v>4000000</v>
      </c>
      <c r="V27" s="9">
        <v>10050</v>
      </c>
      <c r="X27" s="9">
        <v>19829255317</v>
      </c>
      <c r="Z27" s="9">
        <v>39960810000</v>
      </c>
      <c r="AB27" s="10">
        <v>3.24</v>
      </c>
    </row>
    <row r="28" spans="1:28" ht="21.75" customHeight="1" x14ac:dyDescent="0.2">
      <c r="A28" s="44" t="s">
        <v>37</v>
      </c>
      <c r="B28" s="44"/>
      <c r="C28" s="44"/>
      <c r="E28" s="41">
        <v>2000000</v>
      </c>
      <c r="F28" s="41"/>
      <c r="H28" s="9">
        <v>9506227940</v>
      </c>
      <c r="J28" s="9">
        <v>7674066000</v>
      </c>
      <c r="L28" s="9">
        <v>0</v>
      </c>
      <c r="N28" s="9">
        <v>0</v>
      </c>
      <c r="P28" s="9">
        <v>0</v>
      </c>
      <c r="R28" s="9">
        <v>0</v>
      </c>
      <c r="T28" s="9">
        <v>2000000</v>
      </c>
      <c r="V28" s="9">
        <v>4495</v>
      </c>
      <c r="X28" s="9">
        <v>9506227940</v>
      </c>
      <c r="Z28" s="9">
        <v>8936509500</v>
      </c>
      <c r="AB28" s="10">
        <v>0.72</v>
      </c>
    </row>
    <row r="29" spans="1:28" ht="21.75" customHeight="1" x14ac:dyDescent="0.2">
      <c r="A29" s="44" t="s">
        <v>38</v>
      </c>
      <c r="B29" s="44"/>
      <c r="C29" s="44"/>
      <c r="E29" s="41">
        <v>600000</v>
      </c>
      <c r="F29" s="41"/>
      <c r="H29" s="9">
        <v>16183029281</v>
      </c>
      <c r="J29" s="9">
        <v>29087891100</v>
      </c>
      <c r="L29" s="9">
        <v>0</v>
      </c>
      <c r="N29" s="9">
        <v>0</v>
      </c>
      <c r="P29" s="9">
        <v>0</v>
      </c>
      <c r="R29" s="9">
        <v>0</v>
      </c>
      <c r="T29" s="9">
        <v>600000</v>
      </c>
      <c r="V29" s="9">
        <v>56570</v>
      </c>
      <c r="X29" s="9">
        <v>16183029281</v>
      </c>
      <c r="Z29" s="9">
        <v>33740045100</v>
      </c>
      <c r="AB29" s="10">
        <v>2.74</v>
      </c>
    </row>
    <row r="30" spans="1:28" ht="21.75" customHeight="1" x14ac:dyDescent="0.2">
      <c r="A30" s="44" t="s">
        <v>39</v>
      </c>
      <c r="B30" s="44"/>
      <c r="C30" s="44"/>
      <c r="E30" s="41">
        <v>1700000</v>
      </c>
      <c r="F30" s="41"/>
      <c r="H30" s="9">
        <v>32779833501</v>
      </c>
      <c r="J30" s="9">
        <v>26970564600</v>
      </c>
      <c r="L30" s="9">
        <v>0</v>
      </c>
      <c r="N30" s="9">
        <v>0</v>
      </c>
      <c r="P30" s="9">
        <v>0</v>
      </c>
      <c r="R30" s="9">
        <v>0</v>
      </c>
      <c r="T30" s="9">
        <v>1700000</v>
      </c>
      <c r="V30" s="9">
        <v>17220</v>
      </c>
      <c r="X30" s="9">
        <v>32779833501</v>
      </c>
      <c r="Z30" s="9">
        <v>29099819700</v>
      </c>
      <c r="AB30" s="10">
        <v>2.36</v>
      </c>
    </row>
    <row r="31" spans="1:28" ht="21.75" customHeight="1" x14ac:dyDescent="0.2">
      <c r="A31" s="44" t="s">
        <v>40</v>
      </c>
      <c r="B31" s="44"/>
      <c r="C31" s="44"/>
      <c r="E31" s="41">
        <v>2000000</v>
      </c>
      <c r="F31" s="41"/>
      <c r="H31" s="9">
        <v>16435237735</v>
      </c>
      <c r="J31" s="9">
        <v>15984324000</v>
      </c>
      <c r="L31" s="9">
        <v>1000000</v>
      </c>
      <c r="N31" s="9">
        <v>7937359013</v>
      </c>
      <c r="P31" s="9">
        <v>0</v>
      </c>
      <c r="R31" s="9">
        <v>0</v>
      </c>
      <c r="T31" s="9">
        <v>3000000</v>
      </c>
      <c r="V31" s="9">
        <v>8680</v>
      </c>
      <c r="X31" s="9">
        <v>24372596748</v>
      </c>
      <c r="Z31" s="9">
        <v>25885062000</v>
      </c>
      <c r="AB31" s="10">
        <v>2.1</v>
      </c>
    </row>
    <row r="32" spans="1:28" ht="21.75" customHeight="1" x14ac:dyDescent="0.2">
      <c r="A32" s="44" t="s">
        <v>42</v>
      </c>
      <c r="B32" s="44"/>
      <c r="C32" s="44"/>
      <c r="E32" s="41">
        <v>1900118</v>
      </c>
      <c r="F32" s="41"/>
      <c r="H32" s="9">
        <v>35623376455</v>
      </c>
      <c r="J32" s="9">
        <v>23591265600.771</v>
      </c>
      <c r="L32" s="9">
        <v>0</v>
      </c>
      <c r="N32" s="9">
        <v>0</v>
      </c>
      <c r="P32" s="9">
        <v>0</v>
      </c>
      <c r="R32" s="9">
        <v>0</v>
      </c>
      <c r="T32" s="9">
        <v>1900118</v>
      </c>
      <c r="V32" s="9">
        <v>13830</v>
      </c>
      <c r="X32" s="9">
        <v>35623376455</v>
      </c>
      <c r="Z32" s="9">
        <v>26122274079.957001</v>
      </c>
      <c r="AB32" s="10">
        <v>2.12</v>
      </c>
    </row>
    <row r="33" spans="1:28" ht="21.75" customHeight="1" x14ac:dyDescent="0.2">
      <c r="A33" s="44" t="s">
        <v>43</v>
      </c>
      <c r="B33" s="44"/>
      <c r="C33" s="44"/>
      <c r="E33" s="41">
        <v>3800000</v>
      </c>
      <c r="F33" s="41"/>
      <c r="H33" s="9">
        <v>17969893939</v>
      </c>
      <c r="J33" s="9">
        <v>26706147300</v>
      </c>
      <c r="L33" s="9">
        <v>921609</v>
      </c>
      <c r="N33" s="9">
        <v>7573431492</v>
      </c>
      <c r="P33" s="9">
        <v>-721609</v>
      </c>
      <c r="R33" s="9">
        <v>6161739539</v>
      </c>
      <c r="T33" s="9">
        <v>4000000</v>
      </c>
      <c r="V33" s="9">
        <v>8950</v>
      </c>
      <c r="X33" s="9">
        <v>21639509269</v>
      </c>
      <c r="Z33" s="9">
        <v>35586990000</v>
      </c>
      <c r="AB33" s="10">
        <v>2.89</v>
      </c>
    </row>
    <row r="34" spans="1:28" ht="21.75" customHeight="1" x14ac:dyDescent="0.2">
      <c r="A34" s="44" t="s">
        <v>44</v>
      </c>
      <c r="B34" s="44"/>
      <c r="C34" s="44"/>
      <c r="E34" s="41">
        <v>1900000</v>
      </c>
      <c r="F34" s="41"/>
      <c r="H34" s="9">
        <v>4422554152</v>
      </c>
      <c r="J34" s="9">
        <v>4325111550</v>
      </c>
      <c r="L34" s="9">
        <v>0</v>
      </c>
      <c r="N34" s="9">
        <v>0</v>
      </c>
      <c r="P34" s="9">
        <v>-1300000</v>
      </c>
      <c r="R34" s="9">
        <v>3244803268</v>
      </c>
      <c r="T34" s="9">
        <v>600000</v>
      </c>
      <c r="V34" s="9">
        <v>2751</v>
      </c>
      <c r="X34" s="9">
        <v>1396596047</v>
      </c>
      <c r="Z34" s="9">
        <v>1640778930</v>
      </c>
      <c r="AB34" s="10">
        <v>0.13</v>
      </c>
    </row>
    <row r="35" spans="1:28" ht="21.75" customHeight="1" x14ac:dyDescent="0.2">
      <c r="A35" s="44" t="s">
        <v>45</v>
      </c>
      <c r="B35" s="44"/>
      <c r="C35" s="44"/>
      <c r="E35" s="41">
        <v>1200000</v>
      </c>
      <c r="F35" s="41"/>
      <c r="H35" s="9">
        <v>3080055615</v>
      </c>
      <c r="J35" s="9">
        <v>2426277240</v>
      </c>
      <c r="L35" s="9">
        <v>0</v>
      </c>
      <c r="N35" s="9">
        <v>0</v>
      </c>
      <c r="P35" s="9">
        <v>0</v>
      </c>
      <c r="R35" s="9">
        <v>0</v>
      </c>
      <c r="T35" s="9">
        <v>1200000</v>
      </c>
      <c r="V35" s="9">
        <v>2495</v>
      </c>
      <c r="X35" s="9">
        <v>3080055615</v>
      </c>
      <c r="Z35" s="9">
        <v>2976185700</v>
      </c>
      <c r="AB35" s="10">
        <v>0.24</v>
      </c>
    </row>
    <row r="36" spans="1:28" ht="21.75" customHeight="1" x14ac:dyDescent="0.2">
      <c r="A36" s="44" t="s">
        <v>46</v>
      </c>
      <c r="B36" s="44"/>
      <c r="C36" s="44"/>
      <c r="E36" s="41">
        <v>1900000</v>
      </c>
      <c r="F36" s="41"/>
      <c r="H36" s="9">
        <v>15828093422</v>
      </c>
      <c r="J36" s="9">
        <v>21776653350</v>
      </c>
      <c r="L36" s="9">
        <v>0</v>
      </c>
      <c r="N36" s="9">
        <v>0</v>
      </c>
      <c r="P36" s="9">
        <v>0</v>
      </c>
      <c r="R36" s="9">
        <v>0</v>
      </c>
      <c r="T36" s="9">
        <v>1900000</v>
      </c>
      <c r="V36" s="9">
        <v>13960</v>
      </c>
      <c r="X36" s="9">
        <v>15828093422</v>
      </c>
      <c r="Z36" s="9">
        <v>26366182200</v>
      </c>
      <c r="AB36" s="10">
        <v>2.14</v>
      </c>
    </row>
    <row r="37" spans="1:28" ht="21.75" customHeight="1" x14ac:dyDescent="0.2">
      <c r="A37" s="44" t="s">
        <v>47</v>
      </c>
      <c r="B37" s="44"/>
      <c r="C37" s="44"/>
      <c r="E37" s="41">
        <v>3800000</v>
      </c>
      <c r="F37" s="41"/>
      <c r="H37" s="9">
        <v>26934422287</v>
      </c>
      <c r="J37" s="9">
        <v>20209036500</v>
      </c>
      <c r="L37" s="9">
        <v>0</v>
      </c>
      <c r="N37" s="9">
        <v>0</v>
      </c>
      <c r="P37" s="9">
        <v>0</v>
      </c>
      <c r="R37" s="9">
        <v>0</v>
      </c>
      <c r="T37" s="9">
        <v>3800000</v>
      </c>
      <c r="V37" s="9">
        <v>5080</v>
      </c>
      <c r="X37" s="9">
        <v>26934422287</v>
      </c>
      <c r="Z37" s="9">
        <v>19189141200</v>
      </c>
      <c r="AB37" s="10">
        <v>1.56</v>
      </c>
    </row>
    <row r="38" spans="1:28" ht="21.75" customHeight="1" x14ac:dyDescent="0.2">
      <c r="A38" s="44" t="s">
        <v>48</v>
      </c>
      <c r="B38" s="44"/>
      <c r="C38" s="44"/>
      <c r="E38" s="41">
        <v>6000000</v>
      </c>
      <c r="F38" s="41"/>
      <c r="H38" s="9">
        <v>24472454822</v>
      </c>
      <c r="J38" s="9">
        <v>14427641700</v>
      </c>
      <c r="L38" s="9">
        <v>2000000</v>
      </c>
      <c r="N38" s="9">
        <v>0</v>
      </c>
      <c r="P38" s="9">
        <v>0</v>
      </c>
      <c r="R38" s="9">
        <v>0</v>
      </c>
      <c r="T38" s="9">
        <v>8000000</v>
      </c>
      <c r="V38" s="9">
        <v>2101</v>
      </c>
      <c r="X38" s="9">
        <v>24472454822</v>
      </c>
      <c r="Z38" s="9">
        <v>16707992400</v>
      </c>
      <c r="AB38" s="10">
        <v>1.35</v>
      </c>
    </row>
    <row r="39" spans="1:28" ht="21.75" customHeight="1" x14ac:dyDescent="0.2">
      <c r="A39" s="44" t="s">
        <v>49</v>
      </c>
      <c r="B39" s="44"/>
      <c r="C39" s="44"/>
      <c r="E39" s="41">
        <v>12000000</v>
      </c>
      <c r="F39" s="41"/>
      <c r="H39" s="9">
        <v>26175124524</v>
      </c>
      <c r="J39" s="9">
        <v>27340351200</v>
      </c>
      <c r="L39" s="9">
        <v>0</v>
      </c>
      <c r="N39" s="9">
        <v>0</v>
      </c>
      <c r="P39" s="9">
        <v>-4000000</v>
      </c>
      <c r="R39" s="9">
        <v>10894788050</v>
      </c>
      <c r="T39" s="9">
        <v>8000000</v>
      </c>
      <c r="V39" s="9">
        <v>2816</v>
      </c>
      <c r="X39" s="9">
        <v>17450083015</v>
      </c>
      <c r="Z39" s="9">
        <v>22393958400</v>
      </c>
      <c r="AB39" s="10">
        <v>1.82</v>
      </c>
    </row>
    <row r="40" spans="1:28" ht="21.75" customHeight="1" x14ac:dyDescent="0.2">
      <c r="A40" s="44" t="s">
        <v>50</v>
      </c>
      <c r="B40" s="44"/>
      <c r="C40" s="44"/>
      <c r="E40" s="41">
        <v>10000000</v>
      </c>
      <c r="F40" s="41"/>
      <c r="H40" s="9">
        <v>18551604905</v>
      </c>
      <c r="J40" s="9">
        <v>14841166500</v>
      </c>
      <c r="L40" s="9">
        <v>0</v>
      </c>
      <c r="N40" s="9">
        <v>0</v>
      </c>
      <c r="P40" s="9">
        <v>0</v>
      </c>
      <c r="R40" s="9">
        <v>0</v>
      </c>
      <c r="T40" s="9">
        <v>10000000</v>
      </c>
      <c r="V40" s="9">
        <v>1728</v>
      </c>
      <c r="X40" s="9">
        <v>18551604905</v>
      </c>
      <c r="Z40" s="9">
        <v>17177184000</v>
      </c>
      <c r="AB40" s="10">
        <v>1.39</v>
      </c>
    </row>
    <row r="41" spans="1:28" ht="21.75" customHeight="1" x14ac:dyDescent="0.2">
      <c r="A41" s="44" t="s">
        <v>51</v>
      </c>
      <c r="B41" s="44"/>
      <c r="C41" s="44"/>
      <c r="E41" s="41">
        <v>10166232</v>
      </c>
      <c r="F41" s="41"/>
      <c r="H41" s="9">
        <v>10828529017</v>
      </c>
      <c r="J41" s="9">
        <v>8266497708.2327995</v>
      </c>
      <c r="L41" s="9">
        <v>9833768</v>
      </c>
      <c r="N41" s="9">
        <v>8033107364</v>
      </c>
      <c r="P41" s="9">
        <v>0</v>
      </c>
      <c r="R41" s="9">
        <v>0</v>
      </c>
      <c r="T41" s="9">
        <v>20000000</v>
      </c>
      <c r="V41" s="9">
        <v>846</v>
      </c>
      <c r="X41" s="9">
        <v>18861636381</v>
      </c>
      <c r="Z41" s="9">
        <v>16819326000</v>
      </c>
      <c r="AB41" s="10">
        <v>1.36</v>
      </c>
    </row>
    <row r="42" spans="1:28" ht="21.75" customHeight="1" x14ac:dyDescent="0.2">
      <c r="A42" s="44" t="s">
        <v>52</v>
      </c>
      <c r="B42" s="44"/>
      <c r="C42" s="44"/>
      <c r="E42" s="41">
        <v>200000</v>
      </c>
      <c r="F42" s="41"/>
      <c r="H42" s="9">
        <v>10019022507</v>
      </c>
      <c r="J42" s="9">
        <v>11342110500</v>
      </c>
      <c r="L42" s="9">
        <v>400000</v>
      </c>
      <c r="N42" s="9">
        <v>26004109420</v>
      </c>
      <c r="P42" s="9">
        <v>0</v>
      </c>
      <c r="R42" s="9">
        <v>0</v>
      </c>
      <c r="T42" s="9">
        <v>600000</v>
      </c>
      <c r="V42" s="9">
        <v>65150</v>
      </c>
      <c r="X42" s="9">
        <v>36023131927</v>
      </c>
      <c r="Z42" s="9">
        <v>38857414500</v>
      </c>
      <c r="AB42" s="10">
        <v>3.15</v>
      </c>
    </row>
    <row r="43" spans="1:28" ht="21.75" customHeight="1" x14ac:dyDescent="0.2">
      <c r="A43" s="44" t="s">
        <v>53</v>
      </c>
      <c r="B43" s="44"/>
      <c r="C43" s="44"/>
      <c r="E43" s="41">
        <v>10000000</v>
      </c>
      <c r="F43" s="41"/>
      <c r="H43" s="9">
        <v>46784609508</v>
      </c>
      <c r="J43" s="9">
        <v>31282753500</v>
      </c>
      <c r="L43" s="9">
        <v>2000000</v>
      </c>
      <c r="N43" s="9">
        <v>6828330780</v>
      </c>
      <c r="P43" s="9">
        <v>-5000000</v>
      </c>
      <c r="R43" s="9">
        <v>18938037382</v>
      </c>
      <c r="T43" s="9">
        <v>7000000</v>
      </c>
      <c r="V43" s="9">
        <v>3989</v>
      </c>
      <c r="X43" s="9">
        <v>31274215174</v>
      </c>
      <c r="Z43" s="9">
        <v>27756858150</v>
      </c>
      <c r="AB43" s="10">
        <v>2.25</v>
      </c>
    </row>
    <row r="44" spans="1:28" ht="21.75" customHeight="1" x14ac:dyDescent="0.2">
      <c r="A44" s="44" t="s">
        <v>54</v>
      </c>
      <c r="B44" s="44"/>
      <c r="C44" s="44"/>
      <c r="E44" s="41">
        <v>5000000</v>
      </c>
      <c r="F44" s="41"/>
      <c r="H44" s="9">
        <v>6607857361</v>
      </c>
      <c r="J44" s="9">
        <v>5596501500</v>
      </c>
      <c r="L44" s="9">
        <v>4000000</v>
      </c>
      <c r="N44" s="9">
        <v>4847958656</v>
      </c>
      <c r="P44" s="9">
        <v>-8000000</v>
      </c>
      <c r="R44" s="9">
        <v>10187024537</v>
      </c>
      <c r="T44" s="9">
        <v>1000000</v>
      </c>
      <c r="V44" s="9">
        <v>1324</v>
      </c>
      <c r="X44" s="9">
        <v>1272868449</v>
      </c>
      <c r="Z44" s="9">
        <v>1316122200</v>
      </c>
      <c r="AB44" s="10">
        <v>0.11</v>
      </c>
    </row>
    <row r="45" spans="1:28" ht="21.75" customHeight="1" x14ac:dyDescent="0.2">
      <c r="A45" s="44" t="s">
        <v>55</v>
      </c>
      <c r="B45" s="44"/>
      <c r="C45" s="44"/>
      <c r="E45" s="41">
        <v>8000000</v>
      </c>
      <c r="F45" s="41"/>
      <c r="H45" s="9">
        <v>28106317975</v>
      </c>
      <c r="J45" s="9">
        <v>28612735200</v>
      </c>
      <c r="L45" s="9">
        <v>0</v>
      </c>
      <c r="N45" s="9">
        <v>0</v>
      </c>
      <c r="P45" s="9">
        <v>0</v>
      </c>
      <c r="R45" s="9">
        <v>0</v>
      </c>
      <c r="T45" s="9">
        <v>8000000</v>
      </c>
      <c r="V45" s="9">
        <v>4151</v>
      </c>
      <c r="X45" s="9">
        <v>28106317975</v>
      </c>
      <c r="Z45" s="9">
        <v>33010412400</v>
      </c>
      <c r="AB45" s="10">
        <v>2.68</v>
      </c>
    </row>
    <row r="46" spans="1:28" ht="21.75" customHeight="1" x14ac:dyDescent="0.2">
      <c r="A46" s="44" t="s">
        <v>225</v>
      </c>
      <c r="B46" s="44"/>
      <c r="C46" s="44"/>
      <c r="E46" s="41">
        <v>11753701</v>
      </c>
      <c r="F46" s="41"/>
      <c r="H46" s="9">
        <v>33959572358</v>
      </c>
      <c r="J46" s="9">
        <v>22362729040.901699</v>
      </c>
      <c r="L46" s="9">
        <v>0</v>
      </c>
      <c r="N46" s="9">
        <v>0</v>
      </c>
      <c r="P46" s="9">
        <v>0</v>
      </c>
      <c r="R46" s="9">
        <v>0</v>
      </c>
      <c r="T46" s="9">
        <v>11753701</v>
      </c>
      <c r="V46" s="9">
        <v>2611</v>
      </c>
      <c r="X46" s="9">
        <v>33959572358</v>
      </c>
      <c r="Z46" s="9">
        <v>30506314276.7995</v>
      </c>
      <c r="AB46" s="10">
        <v>2.4700000000000002</v>
      </c>
    </row>
    <row r="47" spans="1:28" ht="21.75" customHeight="1" x14ac:dyDescent="0.2">
      <c r="A47" s="44" t="s">
        <v>56</v>
      </c>
      <c r="B47" s="44"/>
      <c r="C47" s="44"/>
      <c r="E47" s="41">
        <v>4000000</v>
      </c>
      <c r="F47" s="41"/>
      <c r="H47" s="9">
        <v>14834335153</v>
      </c>
      <c r="J47" s="9">
        <v>23419818000</v>
      </c>
      <c r="L47" s="9">
        <v>0</v>
      </c>
      <c r="N47" s="9">
        <v>0</v>
      </c>
      <c r="P47" s="9">
        <v>0</v>
      </c>
      <c r="R47" s="9">
        <v>0</v>
      </c>
      <c r="T47" s="9">
        <v>4000000</v>
      </c>
      <c r="V47" s="9">
        <v>7920</v>
      </c>
      <c r="X47" s="9">
        <v>14834335153</v>
      </c>
      <c r="Z47" s="9">
        <v>31491504000</v>
      </c>
      <c r="AB47" s="10">
        <v>2.5499999999999998</v>
      </c>
    </row>
    <row r="48" spans="1:28" ht="21.75" customHeight="1" x14ac:dyDescent="0.2">
      <c r="A48" s="44" t="s">
        <v>57</v>
      </c>
      <c r="B48" s="44"/>
      <c r="C48" s="44"/>
      <c r="E48" s="41">
        <v>5000000</v>
      </c>
      <c r="F48" s="41"/>
      <c r="H48" s="9">
        <v>23220073067</v>
      </c>
      <c r="J48" s="9">
        <v>27286672500</v>
      </c>
      <c r="L48" s="9">
        <v>0</v>
      </c>
      <c r="N48" s="9">
        <v>0</v>
      </c>
      <c r="P48" s="9">
        <v>-2000000</v>
      </c>
      <c r="R48" s="9">
        <v>13270567599</v>
      </c>
      <c r="T48" s="9">
        <v>3000000</v>
      </c>
      <c r="V48" s="9">
        <v>6950</v>
      </c>
      <c r="X48" s="9">
        <v>13932043843</v>
      </c>
      <c r="Z48" s="9">
        <v>20725942500</v>
      </c>
      <c r="AB48" s="10">
        <v>1.68</v>
      </c>
    </row>
    <row r="49" spans="1:28" ht="21.75" customHeight="1" x14ac:dyDescent="0.2">
      <c r="A49" s="44" t="s">
        <v>58</v>
      </c>
      <c r="B49" s="44"/>
      <c r="C49" s="44"/>
      <c r="E49" s="41">
        <v>0</v>
      </c>
      <c r="F49" s="41"/>
      <c r="H49" s="9">
        <v>0</v>
      </c>
      <c r="J49" s="9">
        <v>0</v>
      </c>
      <c r="L49" s="9">
        <v>2400000</v>
      </c>
      <c r="N49" s="9">
        <v>7427686442</v>
      </c>
      <c r="P49" s="9">
        <v>0</v>
      </c>
      <c r="R49" s="9">
        <v>0</v>
      </c>
      <c r="T49" s="9">
        <v>2400000</v>
      </c>
      <c r="V49" s="9">
        <v>3497</v>
      </c>
      <c r="X49" s="9">
        <v>7427686442</v>
      </c>
      <c r="Z49" s="9">
        <v>8342862840</v>
      </c>
      <c r="AB49" s="10">
        <v>0.68</v>
      </c>
    </row>
    <row r="50" spans="1:28" ht="21.75" customHeight="1" x14ac:dyDescent="0.2">
      <c r="A50" s="40" t="s">
        <v>59</v>
      </c>
      <c r="B50" s="40"/>
      <c r="C50" s="40"/>
      <c r="D50" s="12"/>
      <c r="E50" s="41">
        <v>0</v>
      </c>
      <c r="F50" s="42"/>
      <c r="H50" s="13">
        <v>0</v>
      </c>
      <c r="J50" s="13">
        <v>0</v>
      </c>
      <c r="L50" s="13">
        <v>10400000</v>
      </c>
      <c r="N50" s="13">
        <v>26315598095</v>
      </c>
      <c r="P50" s="13">
        <v>-400000</v>
      </c>
      <c r="R50" s="13">
        <v>1091879871</v>
      </c>
      <c r="T50" s="13">
        <v>10000000</v>
      </c>
      <c r="V50" s="13">
        <v>2817</v>
      </c>
      <c r="X50" s="13">
        <v>25303459706</v>
      </c>
      <c r="Z50" s="13">
        <v>28002388500</v>
      </c>
      <c r="AB50" s="14">
        <v>2.27</v>
      </c>
    </row>
    <row r="51" spans="1:28" ht="21.75" customHeight="1" x14ac:dyDescent="0.2">
      <c r="A51" s="43" t="s">
        <v>60</v>
      </c>
      <c r="B51" s="43"/>
      <c r="C51" s="43"/>
      <c r="D51" s="43"/>
      <c r="F51" s="16" t="s">
        <v>223</v>
      </c>
      <c r="H51" s="16">
        <f>SUM(H9:H50)</f>
        <v>744654065359</v>
      </c>
      <c r="J51" s="16">
        <f>SUM(J9:J50)</f>
        <v>709093275746.69568</v>
      </c>
      <c r="L51" s="16" t="s">
        <v>223</v>
      </c>
      <c r="N51" s="16">
        <f>SUM(N9:N50)</f>
        <v>137006842282</v>
      </c>
      <c r="P51" s="16" t="s">
        <v>223</v>
      </c>
      <c r="R51" s="16">
        <f>SUM(R9:R50)</f>
        <v>129740257602</v>
      </c>
      <c r="T51" s="16" t="s">
        <v>223</v>
      </c>
      <c r="V51" s="16"/>
      <c r="X51" s="16">
        <f>SUM(X9:X50)</f>
        <v>768620017248</v>
      </c>
      <c r="Z51" s="16">
        <f>SUM(Z9:Z50)</f>
        <v>854881401783.30884</v>
      </c>
      <c r="AB51" s="17">
        <f>SUM(AB9:AB50)</f>
        <v>69.300000000000011</v>
      </c>
    </row>
  </sheetData>
  <mergeCells count="9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50:C50"/>
    <mergeCell ref="E50:F50"/>
    <mergeCell ref="A51:D51"/>
    <mergeCell ref="A47:C47"/>
    <mergeCell ref="E47:F47"/>
    <mergeCell ref="A48:C48"/>
    <mergeCell ref="E48:F48"/>
    <mergeCell ref="A49:C49"/>
    <mergeCell ref="E49:F49"/>
  </mergeCells>
  <pageMargins left="0.39" right="0.39" top="0.39" bottom="0.39" header="0" footer="0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"/>
  <sheetViews>
    <sheetView rightToLeft="1" view="pageBreakPreview" zoomScaleNormal="100" zoomScaleSheetLayoutView="100" workbookViewId="0">
      <selection activeCell="AE1" sqref="AE1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6.140625" bestFit="1" customWidth="1"/>
    <col min="9" max="9" width="1.28515625" customWidth="1"/>
    <col min="10" max="10" width="16" bestFit="1" customWidth="1"/>
    <col min="11" max="11" width="1.28515625" customWidth="1"/>
    <col min="12" max="12" width="11" bestFit="1" customWidth="1"/>
    <col min="13" max="13" width="1.28515625" customWidth="1"/>
    <col min="14" max="14" width="16.140625" bestFit="1" customWidth="1"/>
    <col min="15" max="15" width="1.28515625" customWidth="1"/>
    <col min="16" max="16" width="11.85546875" bestFit="1" customWidth="1"/>
    <col min="17" max="17" width="1.28515625" customWidth="1"/>
    <col min="18" max="18" width="16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6" bestFit="1" customWidth="1"/>
    <col min="25" max="25" width="1.28515625" customWidth="1"/>
    <col min="26" max="26" width="16.1406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8" ht="25.5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4" x14ac:dyDescent="0.2">
      <c r="A4" s="1" t="s">
        <v>3</v>
      </c>
      <c r="B4" s="50" t="s">
        <v>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 ht="24" x14ac:dyDescent="0.2">
      <c r="A5" s="50" t="s">
        <v>5</v>
      </c>
      <c r="B5" s="50"/>
      <c r="C5" s="50" t="s">
        <v>197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 ht="21" x14ac:dyDescent="0.2">
      <c r="F6" s="51" t="s">
        <v>7</v>
      </c>
      <c r="G6" s="51"/>
      <c r="H6" s="51"/>
      <c r="I6" s="51"/>
      <c r="J6" s="51"/>
      <c r="L6" s="51" t="s">
        <v>8</v>
      </c>
      <c r="M6" s="51"/>
      <c r="N6" s="51"/>
      <c r="O6" s="51"/>
      <c r="P6" s="51"/>
      <c r="Q6" s="51"/>
      <c r="R6" s="51"/>
      <c r="T6" s="51" t="s">
        <v>9</v>
      </c>
      <c r="U6" s="51"/>
      <c r="V6" s="51"/>
      <c r="W6" s="51"/>
      <c r="X6" s="51"/>
      <c r="Y6" s="51"/>
      <c r="Z6" s="51"/>
      <c r="AA6" s="51"/>
      <c r="AB6" s="51"/>
    </row>
    <row r="7" spans="1:28" ht="21" x14ac:dyDescent="0.2">
      <c r="F7" s="3"/>
      <c r="G7" s="3"/>
      <c r="H7" s="3"/>
      <c r="I7" s="3"/>
      <c r="J7" s="3"/>
      <c r="L7" s="52" t="s">
        <v>10</v>
      </c>
      <c r="M7" s="52"/>
      <c r="N7" s="52"/>
      <c r="O7" s="3"/>
      <c r="P7" s="52" t="s">
        <v>11</v>
      </c>
      <c r="Q7" s="52"/>
      <c r="R7" s="52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51" t="s">
        <v>12</v>
      </c>
      <c r="B8" s="51"/>
      <c r="C8" s="51"/>
      <c r="E8" s="51" t="s">
        <v>13</v>
      </c>
      <c r="F8" s="51"/>
      <c r="H8" s="21" t="s">
        <v>14</v>
      </c>
      <c r="J8" s="21" t="s">
        <v>15</v>
      </c>
      <c r="L8" s="22" t="s">
        <v>13</v>
      </c>
      <c r="M8" s="3"/>
      <c r="N8" s="22" t="s">
        <v>14</v>
      </c>
      <c r="P8" s="22" t="s">
        <v>13</v>
      </c>
      <c r="Q8" s="3"/>
      <c r="R8" s="22" t="s">
        <v>16</v>
      </c>
      <c r="T8" s="21" t="s">
        <v>13</v>
      </c>
      <c r="V8" s="21" t="s">
        <v>17</v>
      </c>
      <c r="X8" s="21" t="s">
        <v>14</v>
      </c>
      <c r="Z8" s="21" t="s">
        <v>15</v>
      </c>
      <c r="AB8" s="21" t="s">
        <v>18</v>
      </c>
    </row>
    <row r="9" spans="1:28" ht="18.75" x14ac:dyDescent="0.2">
      <c r="A9" s="44" t="s">
        <v>41</v>
      </c>
      <c r="B9" s="44"/>
      <c r="C9" s="44"/>
      <c r="E9" s="41">
        <v>7513</v>
      </c>
      <c r="F9" s="41"/>
      <c r="H9" s="9">
        <v>28986029530</v>
      </c>
      <c r="J9" s="9">
        <v>88089035358.623199</v>
      </c>
      <c r="L9" s="9">
        <v>0</v>
      </c>
      <c r="N9" s="9">
        <v>0</v>
      </c>
      <c r="P9" s="9">
        <v>0</v>
      </c>
      <c r="R9" s="9">
        <v>0</v>
      </c>
      <c r="T9" s="9">
        <v>7513</v>
      </c>
      <c r="V9" s="9">
        <v>14622102</v>
      </c>
      <c r="X9" s="9">
        <v>28986029530</v>
      </c>
      <c r="Z9" s="9">
        <v>109592198280</v>
      </c>
      <c r="AB9" s="10">
        <v>8.89</v>
      </c>
    </row>
    <row r="10" spans="1:28" ht="21.75" thickBot="1" x14ac:dyDescent="0.25">
      <c r="A10" s="43" t="s">
        <v>60</v>
      </c>
      <c r="B10" s="43"/>
      <c r="C10" s="43"/>
      <c r="D10" s="43"/>
      <c r="F10" s="16">
        <f>SUM(E9)</f>
        <v>7513</v>
      </c>
      <c r="H10" s="16">
        <f>SUM(H9)</f>
        <v>28986029530</v>
      </c>
      <c r="J10" s="16">
        <f>SUM(J9)</f>
        <v>88089035358.623199</v>
      </c>
      <c r="L10" s="16">
        <f>SUM(L9)</f>
        <v>0</v>
      </c>
      <c r="N10" s="16">
        <f>SUM(N9)</f>
        <v>0</v>
      </c>
      <c r="O10" s="16">
        <f t="shared" ref="O10:AB10" si="0">SUM(O9)</f>
        <v>0</v>
      </c>
      <c r="P10" s="16">
        <f t="shared" si="0"/>
        <v>0</v>
      </c>
      <c r="Q10" s="16">
        <f t="shared" si="0"/>
        <v>0</v>
      </c>
      <c r="R10" s="16">
        <f t="shared" si="0"/>
        <v>0</v>
      </c>
      <c r="S10" s="16">
        <f t="shared" si="0"/>
        <v>0</v>
      </c>
      <c r="T10" s="16">
        <f t="shared" si="0"/>
        <v>7513</v>
      </c>
      <c r="U10" s="16">
        <f t="shared" si="0"/>
        <v>0</v>
      </c>
      <c r="V10" s="16">
        <f t="shared" si="0"/>
        <v>14622102</v>
      </c>
      <c r="W10" s="16">
        <f t="shared" si="0"/>
        <v>0</v>
      </c>
      <c r="X10" s="16">
        <f t="shared" si="0"/>
        <v>28986029530</v>
      </c>
      <c r="Y10" s="16">
        <f t="shared" si="0"/>
        <v>0</v>
      </c>
      <c r="Z10" s="16">
        <f t="shared" si="0"/>
        <v>109592198280</v>
      </c>
      <c r="AA10" s="16">
        <f t="shared" si="0"/>
        <v>0</v>
      </c>
      <c r="AB10" s="17">
        <f t="shared" si="0"/>
        <v>8.89</v>
      </c>
    </row>
    <row r="11" spans="1:28" ht="13.5" thickTop="1" x14ac:dyDescent="0.2"/>
  </sheetData>
  <mergeCells count="16">
    <mergeCell ref="A1:AB1"/>
    <mergeCell ref="A2:AB2"/>
    <mergeCell ref="A3:AB3"/>
    <mergeCell ref="B4:AB4"/>
    <mergeCell ref="A5:B5"/>
    <mergeCell ref="C5:AB5"/>
    <mergeCell ref="T6:AB6"/>
    <mergeCell ref="L7:N7"/>
    <mergeCell ref="P7:R7"/>
    <mergeCell ref="A8:C8"/>
    <mergeCell ref="E8:F8"/>
    <mergeCell ref="A9:C9"/>
    <mergeCell ref="E9:F9"/>
    <mergeCell ref="A10:D10"/>
    <mergeCell ref="F6:J6"/>
    <mergeCell ref="L6:R6"/>
  </mergeCells>
  <pageMargins left="0.7" right="0.7" top="0.75" bottom="0.75" header="0.3" footer="0.3"/>
  <pageSetup paperSize="9" scale="3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7"/>
  <sheetViews>
    <sheetView rightToLeft="1" view="pageBreakPreview" zoomScale="80" zoomScaleNormal="100" zoomScaleSheetLayoutView="80" workbookViewId="0">
      <selection activeCell="AJ24" sqref="AJ24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5" bestFit="1" customWidth="1"/>
    <col min="17" max="17" width="1.28515625" customWidth="1"/>
    <col min="18" max="18" width="16" bestFit="1" customWidth="1"/>
    <col min="19" max="19" width="1.28515625" customWidth="1"/>
    <col min="20" max="20" width="16" bestFit="1" customWidth="1"/>
    <col min="21" max="21" width="1.28515625" customWidth="1"/>
    <col min="22" max="22" width="7.140625" bestFit="1" customWidth="1"/>
    <col min="23" max="23" width="1.28515625" customWidth="1"/>
    <col min="24" max="24" width="14.85546875" bestFit="1" customWidth="1"/>
    <col min="25" max="25" width="1.28515625" customWidth="1"/>
    <col min="26" max="26" width="7.140625" bestFit="1" customWidth="1"/>
    <col min="27" max="27" width="1.28515625" customWidth="1"/>
    <col min="28" max="28" width="14.85546875" bestFit="1" customWidth="1"/>
    <col min="29" max="29" width="1.28515625" customWidth="1"/>
    <col min="30" max="30" width="11" bestFit="1" customWidth="1"/>
    <col min="31" max="31" width="1.28515625" customWidth="1"/>
    <col min="32" max="32" width="16.140625" bestFit="1" customWidth="1"/>
    <col min="33" max="33" width="1.28515625" customWidth="1"/>
    <col min="34" max="34" width="16.140625" bestFit="1" customWidth="1"/>
    <col min="35" max="35" width="1.28515625" customWidth="1"/>
    <col min="36" max="36" width="16.1406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</row>
    <row r="2" spans="1:38" ht="25.5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38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</row>
    <row r="5" spans="1:38" ht="24" x14ac:dyDescent="0.2">
      <c r="A5" s="1" t="s">
        <v>63</v>
      </c>
      <c r="B5" s="50" t="s">
        <v>64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38" ht="21" x14ac:dyDescent="0.2">
      <c r="A6" s="45" t="s">
        <v>65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 t="s">
        <v>7</v>
      </c>
      <c r="Q6" s="45"/>
      <c r="R6" s="45"/>
      <c r="S6" s="45"/>
      <c r="T6" s="45"/>
      <c r="V6" s="45" t="s">
        <v>8</v>
      </c>
      <c r="W6" s="45"/>
      <c r="X6" s="45"/>
      <c r="Y6" s="45"/>
      <c r="Z6" s="45"/>
      <c r="AA6" s="45"/>
      <c r="AB6" s="45"/>
      <c r="AD6" s="45" t="s">
        <v>9</v>
      </c>
      <c r="AE6" s="45"/>
      <c r="AF6" s="45"/>
      <c r="AG6" s="45"/>
      <c r="AH6" s="45"/>
      <c r="AI6" s="45"/>
      <c r="AJ6" s="45"/>
      <c r="AK6" s="45"/>
      <c r="AL6" s="45"/>
    </row>
    <row r="7" spans="1:38" ht="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8" t="s">
        <v>10</v>
      </c>
      <c r="W7" s="48"/>
      <c r="X7" s="48"/>
      <c r="Y7" s="3"/>
      <c r="Z7" s="48" t="s">
        <v>11</v>
      </c>
      <c r="AA7" s="48"/>
      <c r="AB7" s="48"/>
      <c r="AD7" s="3"/>
      <c r="AE7" s="3"/>
      <c r="AF7" s="3"/>
      <c r="AG7" s="3"/>
      <c r="AH7" s="3"/>
      <c r="AI7" s="3"/>
      <c r="AJ7" s="3"/>
      <c r="AK7" s="3"/>
      <c r="AL7" s="3"/>
    </row>
    <row r="8" spans="1:38" ht="21" x14ac:dyDescent="0.2">
      <c r="A8" s="45" t="s">
        <v>66</v>
      </c>
      <c r="B8" s="45"/>
      <c r="D8" s="2" t="s">
        <v>67</v>
      </c>
      <c r="F8" s="2" t="s">
        <v>68</v>
      </c>
      <c r="H8" s="2" t="s">
        <v>69</v>
      </c>
      <c r="J8" s="2" t="s">
        <v>70</v>
      </c>
      <c r="L8" s="2" t="s">
        <v>71</v>
      </c>
      <c r="N8" s="2" t="s">
        <v>62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18.75" x14ac:dyDescent="0.4">
      <c r="A9" s="44" t="s">
        <v>198</v>
      </c>
      <c r="B9" s="44"/>
      <c r="C9" s="23"/>
      <c r="D9" s="8" t="s">
        <v>73</v>
      </c>
      <c r="E9" s="8"/>
      <c r="F9" s="8" t="s">
        <v>199</v>
      </c>
      <c r="G9" s="23"/>
      <c r="H9" s="24" t="s">
        <v>200</v>
      </c>
      <c r="I9" s="24"/>
      <c r="J9" s="24" t="s">
        <v>215</v>
      </c>
      <c r="L9" s="24">
        <v>43</v>
      </c>
      <c r="M9" s="24"/>
      <c r="N9" s="24">
        <v>43</v>
      </c>
      <c r="P9" s="24">
        <v>2000000</v>
      </c>
      <c r="Q9" s="24"/>
      <c r="R9" s="24">
        <v>2000000000</v>
      </c>
      <c r="S9" s="24"/>
      <c r="T9" s="24">
        <v>2000000000</v>
      </c>
      <c r="V9" s="24"/>
      <c r="W9" s="24"/>
      <c r="X9" s="24"/>
      <c r="Y9" s="24"/>
      <c r="Z9" s="24"/>
      <c r="AA9" s="24"/>
      <c r="AB9" s="24"/>
      <c r="AD9" s="24">
        <v>2000000</v>
      </c>
      <c r="AE9" s="24"/>
      <c r="AF9" s="24">
        <v>1000</v>
      </c>
      <c r="AG9" s="24"/>
      <c r="AH9" s="24">
        <v>2000000000</v>
      </c>
      <c r="AI9" s="24"/>
      <c r="AJ9" s="24">
        <v>2000000000</v>
      </c>
      <c r="AK9" s="24"/>
      <c r="AL9" s="25">
        <f>AJ9/سهام!$Z$51</f>
        <v>2.3395058025919603E-3</v>
      </c>
    </row>
    <row r="10" spans="1:38" ht="18.75" x14ac:dyDescent="0.4">
      <c r="A10" s="44" t="s">
        <v>201</v>
      </c>
      <c r="B10" s="44"/>
      <c r="C10" s="23"/>
      <c r="D10" s="8" t="s">
        <v>73</v>
      </c>
      <c r="E10" s="8"/>
      <c r="F10" s="8" t="s">
        <v>199</v>
      </c>
      <c r="G10" s="23"/>
      <c r="H10" s="24" t="s">
        <v>185</v>
      </c>
      <c r="I10" s="24"/>
      <c r="J10" s="24" t="s">
        <v>216</v>
      </c>
      <c r="L10" s="24">
        <v>45</v>
      </c>
      <c r="M10" s="24"/>
      <c r="N10" s="24">
        <v>45</v>
      </c>
      <c r="P10" s="24">
        <v>13000000</v>
      </c>
      <c r="Q10" s="24"/>
      <c r="R10" s="24">
        <v>13000000000</v>
      </c>
      <c r="S10" s="24"/>
      <c r="T10" s="24">
        <v>13000000000</v>
      </c>
      <c r="V10" s="24"/>
      <c r="W10" s="24"/>
      <c r="X10" s="24"/>
      <c r="Y10" s="24"/>
      <c r="Z10" s="24"/>
      <c r="AA10" s="24"/>
      <c r="AB10" s="24"/>
      <c r="AD10" s="24">
        <v>13000000</v>
      </c>
      <c r="AE10" s="24"/>
      <c r="AF10" s="24">
        <v>1000</v>
      </c>
      <c r="AG10" s="24"/>
      <c r="AH10" s="24">
        <v>13000000000</v>
      </c>
      <c r="AI10" s="24"/>
      <c r="AJ10" s="24">
        <v>13000000000</v>
      </c>
      <c r="AK10" s="24"/>
      <c r="AL10" s="25">
        <f>AJ10/سهام!$Z$51</f>
        <v>1.5206787716847742E-2</v>
      </c>
    </row>
    <row r="11" spans="1:38" ht="18.75" x14ac:dyDescent="0.4">
      <c r="A11" s="44" t="s">
        <v>202</v>
      </c>
      <c r="B11" s="44"/>
      <c r="C11" s="23"/>
      <c r="D11" s="8" t="s">
        <v>73</v>
      </c>
      <c r="E11" s="8"/>
      <c r="F11" s="8" t="s">
        <v>199</v>
      </c>
      <c r="G11" s="23"/>
      <c r="H11" s="24" t="s">
        <v>203</v>
      </c>
      <c r="I11" s="24"/>
      <c r="J11" s="24" t="s">
        <v>217</v>
      </c>
      <c r="L11" s="24">
        <v>44</v>
      </c>
      <c r="M11" s="24"/>
      <c r="N11" s="24">
        <v>44</v>
      </c>
      <c r="P11" s="24">
        <v>10937149</v>
      </c>
      <c r="Q11" s="24"/>
      <c r="R11" s="24">
        <v>10937149000</v>
      </c>
      <c r="S11" s="24"/>
      <c r="T11" s="24">
        <v>10937149000</v>
      </c>
      <c r="V11" s="24"/>
      <c r="W11" s="24"/>
      <c r="X11" s="24"/>
      <c r="Y11" s="24"/>
      <c r="Z11" s="24"/>
      <c r="AA11" s="24"/>
      <c r="AB11" s="24"/>
      <c r="AD11" s="24">
        <v>10937149</v>
      </c>
      <c r="AE11" s="24"/>
      <c r="AF11" s="24">
        <v>1000</v>
      </c>
      <c r="AG11" s="24"/>
      <c r="AH11" s="24">
        <v>10937149000</v>
      </c>
      <c r="AI11" s="24"/>
      <c r="AJ11" s="24">
        <v>10937149000</v>
      </c>
      <c r="AK11" s="24"/>
      <c r="AL11" s="25">
        <f>AJ11/سهام!$Z$51</f>
        <v>1.2793761774656428E-2</v>
      </c>
    </row>
    <row r="12" spans="1:38" ht="18.75" x14ac:dyDescent="0.4">
      <c r="A12" s="44" t="s">
        <v>204</v>
      </c>
      <c r="B12" s="44"/>
      <c r="C12" s="23"/>
      <c r="D12" s="8" t="s">
        <v>73</v>
      </c>
      <c r="E12" s="8"/>
      <c r="F12" s="8" t="s">
        <v>199</v>
      </c>
      <c r="G12" s="23"/>
      <c r="H12" s="24" t="s">
        <v>175</v>
      </c>
      <c r="I12" s="24"/>
      <c r="J12" s="24" t="s">
        <v>205</v>
      </c>
      <c r="L12" s="24">
        <v>44</v>
      </c>
      <c r="M12" s="24"/>
      <c r="N12" s="24">
        <v>44</v>
      </c>
      <c r="P12" s="24">
        <v>10000000</v>
      </c>
      <c r="Q12" s="24"/>
      <c r="R12" s="24">
        <v>10000000000</v>
      </c>
      <c r="S12" s="24"/>
      <c r="T12" s="24">
        <v>10000000000</v>
      </c>
      <c r="V12" s="24"/>
      <c r="W12" s="24"/>
      <c r="X12" s="24"/>
      <c r="Y12" s="24"/>
      <c r="Z12" s="24"/>
      <c r="AA12" s="24"/>
      <c r="AB12" s="24"/>
      <c r="AD12" s="24">
        <v>10000000</v>
      </c>
      <c r="AE12" s="24"/>
      <c r="AF12" s="24">
        <v>1000</v>
      </c>
      <c r="AG12" s="24"/>
      <c r="AH12" s="24">
        <v>10000000000</v>
      </c>
      <c r="AI12" s="24"/>
      <c r="AJ12" s="24">
        <v>10000000000</v>
      </c>
      <c r="AK12" s="24"/>
      <c r="AL12" s="25">
        <f>AJ12/سهام!$Z$51</f>
        <v>1.1697529012959802E-2</v>
      </c>
    </row>
    <row r="13" spans="1:38" ht="18.75" x14ac:dyDescent="0.4">
      <c r="A13" s="44" t="s">
        <v>206</v>
      </c>
      <c r="B13" s="44"/>
      <c r="C13" s="23"/>
      <c r="D13" s="8" t="s">
        <v>73</v>
      </c>
      <c r="E13" s="8"/>
      <c r="F13" s="8" t="s">
        <v>199</v>
      </c>
      <c r="G13" s="23"/>
      <c r="H13" s="24" t="s">
        <v>207</v>
      </c>
      <c r="I13" s="24"/>
      <c r="J13" s="24" t="s">
        <v>208</v>
      </c>
      <c r="L13" s="24">
        <v>44</v>
      </c>
      <c r="M13" s="24"/>
      <c r="N13" s="24">
        <v>44</v>
      </c>
      <c r="P13" s="24">
        <v>10000000</v>
      </c>
      <c r="Q13" s="24"/>
      <c r="R13" s="24">
        <v>10000000000</v>
      </c>
      <c r="S13" s="24"/>
      <c r="T13" s="24">
        <v>10000000000</v>
      </c>
      <c r="V13" s="24"/>
      <c r="W13" s="24"/>
      <c r="X13" s="24"/>
      <c r="Y13" s="24"/>
      <c r="Z13" s="24"/>
      <c r="AA13" s="24"/>
      <c r="AB13" s="24"/>
      <c r="AD13" s="24">
        <v>10000000</v>
      </c>
      <c r="AE13" s="24"/>
      <c r="AF13" s="24">
        <v>1000</v>
      </c>
      <c r="AG13" s="24"/>
      <c r="AH13" s="24">
        <v>10000000000</v>
      </c>
      <c r="AI13" s="24"/>
      <c r="AJ13" s="24">
        <v>10000000000</v>
      </c>
      <c r="AK13" s="24"/>
      <c r="AL13" s="25">
        <f>AJ13/سهام!$Z$51</f>
        <v>1.1697529012959802E-2</v>
      </c>
    </row>
    <row r="14" spans="1:38" ht="18.75" x14ac:dyDescent="0.4">
      <c r="A14" s="44" t="s">
        <v>209</v>
      </c>
      <c r="B14" s="44"/>
      <c r="C14" s="23"/>
      <c r="D14" s="8" t="s">
        <v>73</v>
      </c>
      <c r="E14" s="8"/>
      <c r="F14" s="8" t="s">
        <v>199</v>
      </c>
      <c r="G14" s="23"/>
      <c r="H14" s="24" t="s">
        <v>213</v>
      </c>
      <c r="I14" s="24"/>
      <c r="J14" s="24" t="s">
        <v>211</v>
      </c>
      <c r="L14" s="24">
        <v>43</v>
      </c>
      <c r="M14" s="24"/>
      <c r="N14" s="24">
        <v>43</v>
      </c>
      <c r="P14" s="24">
        <v>5053392</v>
      </c>
      <c r="Q14" s="24"/>
      <c r="R14" s="24">
        <v>5053392000</v>
      </c>
      <c r="S14" s="24"/>
      <c r="T14" s="24">
        <v>5053392000</v>
      </c>
      <c r="V14" s="24"/>
      <c r="W14" s="24"/>
      <c r="X14" s="24"/>
      <c r="Y14" s="24"/>
      <c r="Z14" s="24"/>
      <c r="AA14" s="24"/>
      <c r="AB14" s="24"/>
      <c r="AD14" s="24">
        <v>5053392</v>
      </c>
      <c r="AE14" s="24"/>
      <c r="AF14" s="24">
        <v>1000</v>
      </c>
      <c r="AG14" s="24"/>
      <c r="AH14" s="24">
        <v>5053392000</v>
      </c>
      <c r="AI14" s="24"/>
      <c r="AJ14" s="24">
        <v>5053392000</v>
      </c>
      <c r="AK14" s="24"/>
      <c r="AL14" s="25">
        <f>AJ14/سهام!$Z$51</f>
        <v>5.9112199533858959E-3</v>
      </c>
    </row>
    <row r="15" spans="1:38" ht="18.75" x14ac:dyDescent="0.4">
      <c r="A15" s="44" t="s">
        <v>210</v>
      </c>
      <c r="B15" s="44"/>
      <c r="C15" s="23"/>
      <c r="D15" s="8" t="s">
        <v>73</v>
      </c>
      <c r="E15" s="8"/>
      <c r="F15" s="8" t="s">
        <v>199</v>
      </c>
      <c r="G15" s="23"/>
      <c r="H15" s="24" t="s">
        <v>214</v>
      </c>
      <c r="I15" s="24"/>
      <c r="J15" s="24" t="s">
        <v>212</v>
      </c>
      <c r="L15" s="24">
        <v>44</v>
      </c>
      <c r="M15" s="24"/>
      <c r="N15" s="24">
        <v>44</v>
      </c>
      <c r="P15" s="24">
        <v>25000000</v>
      </c>
      <c r="Q15" s="24"/>
      <c r="R15" s="24">
        <v>25000000000</v>
      </c>
      <c r="S15" s="24"/>
      <c r="T15" s="24">
        <v>25000000000</v>
      </c>
      <c r="V15" s="24"/>
      <c r="W15" s="24"/>
      <c r="X15" s="24"/>
      <c r="Y15" s="24"/>
      <c r="Z15" s="24"/>
      <c r="AA15" s="24"/>
      <c r="AB15" s="24"/>
      <c r="AD15" s="24">
        <v>25000000</v>
      </c>
      <c r="AE15" s="24"/>
      <c r="AF15" s="24">
        <v>1000</v>
      </c>
      <c r="AG15" s="24"/>
      <c r="AH15" s="24">
        <v>25000000000</v>
      </c>
      <c r="AI15" s="24"/>
      <c r="AJ15" s="24">
        <v>25000000000</v>
      </c>
      <c r="AK15" s="24"/>
      <c r="AL15" s="25">
        <f>AJ15/سهام!$Z$51</f>
        <v>2.9243822532399502E-2</v>
      </c>
    </row>
    <row r="16" spans="1:38" ht="18.75" x14ac:dyDescent="0.4">
      <c r="A16" s="44" t="s">
        <v>72</v>
      </c>
      <c r="B16" s="44"/>
      <c r="C16" s="23"/>
      <c r="D16" s="8" t="s">
        <v>73</v>
      </c>
      <c r="E16" s="8"/>
      <c r="F16" s="8" t="s">
        <v>73</v>
      </c>
      <c r="G16" s="23"/>
      <c r="H16" s="24" t="s">
        <v>74</v>
      </c>
      <c r="I16" s="24"/>
      <c r="J16" s="24" t="s">
        <v>75</v>
      </c>
      <c r="L16" s="24">
        <v>23</v>
      </c>
      <c r="M16" s="24"/>
      <c r="N16" s="24">
        <v>23</v>
      </c>
      <c r="P16" s="24">
        <v>150000</v>
      </c>
      <c r="Q16" s="24"/>
      <c r="R16" s="24">
        <v>138426325295</v>
      </c>
      <c r="S16" s="24"/>
      <c r="T16" s="24">
        <v>138385913006</v>
      </c>
      <c r="V16" s="24">
        <v>80000</v>
      </c>
      <c r="W16" s="24"/>
      <c r="X16" s="24">
        <v>75309647400</v>
      </c>
      <c r="Y16" s="24"/>
      <c r="Z16" s="24">
        <v>80000</v>
      </c>
      <c r="AA16" s="24"/>
      <c r="AB16" s="24">
        <v>75146377250</v>
      </c>
      <c r="AD16" s="24">
        <v>150000</v>
      </c>
      <c r="AE16" s="24"/>
      <c r="AF16" s="24">
        <v>941200</v>
      </c>
      <c r="AG16" s="24"/>
      <c r="AH16" s="24">
        <v>139908599204</v>
      </c>
      <c r="AI16" s="24"/>
      <c r="AJ16" s="24">
        <v>141154411125</v>
      </c>
      <c r="AK16" s="24"/>
      <c r="AL16" s="25">
        <f>AJ16/سهام!$Z$51</f>
        <v>0.16511578194419432</v>
      </c>
    </row>
    <row r="17" spans="1:38" ht="21" x14ac:dyDescent="0.2">
      <c r="A17" s="43" t="s">
        <v>60</v>
      </c>
      <c r="B17" s="43"/>
      <c r="D17" s="16"/>
      <c r="F17" s="16"/>
      <c r="H17" s="16"/>
      <c r="J17" s="16"/>
      <c r="L17" s="16"/>
      <c r="N17" s="16"/>
      <c r="P17" s="16">
        <v>150000</v>
      </c>
      <c r="R17" s="16">
        <v>138426325295</v>
      </c>
      <c r="T17" s="16">
        <v>138385913006</v>
      </c>
      <c r="V17" s="16">
        <v>80000</v>
      </c>
      <c r="X17" s="16">
        <v>75309647400</v>
      </c>
      <c r="Z17" s="16">
        <v>80000</v>
      </c>
      <c r="AB17" s="16">
        <v>75146377250</v>
      </c>
      <c r="AD17" s="16">
        <v>150000</v>
      </c>
      <c r="AF17" s="16"/>
      <c r="AH17" s="16">
        <v>139908599204</v>
      </c>
      <c r="AJ17" s="16">
        <v>141154411125</v>
      </c>
      <c r="AL17" s="17">
        <f>SUM(AL9:AL16)</f>
        <v>0.25400593774999547</v>
      </c>
    </row>
  </sheetData>
  <mergeCells count="20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16:B16"/>
    <mergeCell ref="A17:B17"/>
    <mergeCell ref="A9:B9"/>
    <mergeCell ref="A10:B10"/>
    <mergeCell ref="A11:B11"/>
    <mergeCell ref="A12:B12"/>
    <mergeCell ref="A13:B13"/>
    <mergeCell ref="A14:B14"/>
    <mergeCell ref="A15:B15"/>
  </mergeCells>
  <pageMargins left="0.39" right="0.39" top="0.39" bottom="0.39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rightToLeft="1" view="pageBreakPreview" zoomScale="110" zoomScaleNormal="100" zoomScaleSheetLayoutView="110" workbookViewId="0">
      <selection activeCell="O1" sqref="O1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4.85546875" bestFit="1" customWidth="1"/>
    <col min="7" max="7" width="1.28515625" customWidth="1"/>
    <col min="8" max="8" width="14.85546875" bestFit="1" customWidth="1"/>
    <col min="9" max="9" width="1.28515625" customWidth="1"/>
    <col min="10" max="10" width="13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1.7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4.45" customHeight="1" x14ac:dyDescent="0.2"/>
    <row r="5" spans="1:12" ht="14.45" customHeight="1" x14ac:dyDescent="0.2">
      <c r="A5" s="1" t="s">
        <v>76</v>
      </c>
      <c r="B5" s="50" t="s">
        <v>77</v>
      </c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4.45" customHeight="1" x14ac:dyDescent="0.2">
      <c r="D6" s="2" t="s">
        <v>7</v>
      </c>
      <c r="F6" s="45" t="s">
        <v>8</v>
      </c>
      <c r="G6" s="45"/>
      <c r="H6" s="45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5" t="s">
        <v>78</v>
      </c>
      <c r="B8" s="45"/>
      <c r="D8" s="2" t="s">
        <v>79</v>
      </c>
      <c r="F8" s="2" t="s">
        <v>80</v>
      </c>
      <c r="H8" s="2" t="s">
        <v>81</v>
      </c>
      <c r="J8" s="2" t="s">
        <v>79</v>
      </c>
      <c r="L8" s="2" t="s">
        <v>18</v>
      </c>
    </row>
    <row r="9" spans="1:12" ht="21.75" customHeight="1" x14ac:dyDescent="0.2">
      <c r="A9" s="46" t="s">
        <v>106</v>
      </c>
      <c r="B9" s="46"/>
      <c r="D9" s="6">
        <v>8027976</v>
      </c>
      <c r="F9" s="6">
        <v>16340109995</v>
      </c>
      <c r="H9" s="6">
        <v>16340082544</v>
      </c>
      <c r="J9" s="6">
        <v>8055427</v>
      </c>
      <c r="L9" s="27">
        <v>0</v>
      </c>
    </row>
    <row r="10" spans="1:12" ht="21.75" customHeight="1" x14ac:dyDescent="0.2">
      <c r="A10" s="44" t="s">
        <v>218</v>
      </c>
      <c r="B10" s="44"/>
      <c r="D10" s="9">
        <v>4051425</v>
      </c>
      <c r="F10" s="9">
        <v>14495</v>
      </c>
      <c r="H10" s="9">
        <v>630000</v>
      </c>
      <c r="J10" s="9">
        <v>3435920</v>
      </c>
      <c r="L10" s="28">
        <v>0</v>
      </c>
    </row>
    <row r="11" spans="1:12" ht="21.75" customHeight="1" x14ac:dyDescent="0.2">
      <c r="A11" s="44" t="s">
        <v>219</v>
      </c>
      <c r="B11" s="44"/>
      <c r="D11" s="9">
        <v>12706632929</v>
      </c>
      <c r="F11" s="9">
        <v>36367790525</v>
      </c>
      <c r="H11" s="9">
        <v>44783269002</v>
      </c>
      <c r="J11" s="9">
        <v>4291154452</v>
      </c>
      <c r="L11" s="28">
        <v>3.5000000000000001E-3</v>
      </c>
    </row>
    <row r="12" spans="1:12" ht="21.75" customHeight="1" x14ac:dyDescent="0.2">
      <c r="A12" s="44" t="s">
        <v>220</v>
      </c>
      <c r="B12" s="44"/>
      <c r="D12" s="9">
        <v>2678810</v>
      </c>
      <c r="F12" s="9">
        <v>11327</v>
      </c>
      <c r="H12" s="9">
        <v>0</v>
      </c>
      <c r="J12" s="9">
        <v>2690137</v>
      </c>
      <c r="L12" s="28">
        <v>0</v>
      </c>
    </row>
    <row r="13" spans="1:12" ht="21.75" customHeight="1" x14ac:dyDescent="0.2">
      <c r="A13" s="43" t="s">
        <v>60</v>
      </c>
      <c r="B13" s="43"/>
      <c r="D13" s="16">
        <v>12721391140</v>
      </c>
      <c r="F13" s="16">
        <v>52707926342</v>
      </c>
      <c r="H13" s="16">
        <v>61123981546</v>
      </c>
      <c r="J13" s="16">
        <v>4305335936</v>
      </c>
      <c r="L13" s="29">
        <f>SUM(L9:L12)</f>
        <v>3.5000000000000001E-3</v>
      </c>
    </row>
    <row r="16" spans="1:12" x14ac:dyDescent="0.2">
      <c r="D16" s="26"/>
      <c r="E16" s="26"/>
      <c r="F16" s="26"/>
      <c r="G16" s="26"/>
      <c r="H16" s="26"/>
      <c r="I16" s="26"/>
      <c r="J16" s="26"/>
    </row>
    <row r="17" spans="4:11" x14ac:dyDescent="0.2">
      <c r="D17" s="26"/>
      <c r="E17" s="26"/>
      <c r="F17" s="26"/>
      <c r="G17" s="26"/>
      <c r="H17" s="26"/>
      <c r="I17" s="26"/>
      <c r="J17" s="26"/>
      <c r="K17" s="26" t="e">
        <f>K10+#REF!</f>
        <v>#REF!</v>
      </c>
    </row>
  </sheetData>
  <mergeCells count="11">
    <mergeCell ref="A1:L1"/>
    <mergeCell ref="A2:L2"/>
    <mergeCell ref="A3:L3"/>
    <mergeCell ref="B5:L5"/>
    <mergeCell ref="F6:H6"/>
    <mergeCell ref="A12:B12"/>
    <mergeCell ref="A13:B13"/>
    <mergeCell ref="A8:B8"/>
    <mergeCell ref="A9:B9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view="pageBreakPreview" zoomScale="112" zoomScaleNormal="100" zoomScaleSheetLayoutView="112" workbookViewId="0">
      <selection activeCell="M1" sqref="M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1.75" customHeight="1" x14ac:dyDescent="0.2">
      <c r="A2" s="49" t="s">
        <v>82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4.45" customHeight="1" x14ac:dyDescent="0.2"/>
    <row r="5" spans="1:10" ht="29.1" customHeight="1" x14ac:dyDescent="0.2">
      <c r="A5" s="1" t="s">
        <v>83</v>
      </c>
      <c r="B5" s="50" t="s">
        <v>84</v>
      </c>
      <c r="C5" s="50"/>
      <c r="D5" s="50"/>
      <c r="E5" s="50"/>
      <c r="F5" s="50"/>
      <c r="G5" s="50"/>
      <c r="H5" s="50"/>
      <c r="I5" s="50"/>
      <c r="J5" s="50"/>
    </row>
    <row r="6" spans="1:10" ht="14.45" customHeight="1" x14ac:dyDescent="0.2"/>
    <row r="7" spans="1:10" ht="14.45" customHeight="1" x14ac:dyDescent="0.2">
      <c r="A7" s="45" t="s">
        <v>85</v>
      </c>
      <c r="B7" s="45"/>
      <c r="D7" s="2" t="s">
        <v>86</v>
      </c>
      <c r="F7" s="2" t="s">
        <v>79</v>
      </c>
      <c r="H7" s="2" t="s">
        <v>87</v>
      </c>
      <c r="J7" s="2" t="s">
        <v>88</v>
      </c>
    </row>
    <row r="8" spans="1:10" ht="21.75" customHeight="1" x14ac:dyDescent="0.2">
      <c r="A8" s="46" t="s">
        <v>89</v>
      </c>
      <c r="B8" s="46"/>
      <c r="D8" s="5" t="s">
        <v>90</v>
      </c>
      <c r="F8" s="6">
        <f>'درآمد سرمایه گذاری در سهام'!J83</f>
        <v>138521541347</v>
      </c>
      <c r="H8" s="7">
        <v>95.43</v>
      </c>
      <c r="J8" s="7">
        <v>12.97</v>
      </c>
    </row>
    <row r="9" spans="1:10" ht="21.75" customHeight="1" x14ac:dyDescent="0.2">
      <c r="A9" s="44" t="s">
        <v>222</v>
      </c>
      <c r="B9" s="44"/>
      <c r="D9" s="8" t="s">
        <v>91</v>
      </c>
      <c r="F9" s="9">
        <f>'درآمد سرمایه گذاری در سپرده کال'!J10</f>
        <v>21503162922</v>
      </c>
      <c r="H9" s="10">
        <v>0</v>
      </c>
      <c r="J9" s="10">
        <v>0</v>
      </c>
    </row>
    <row r="10" spans="1:10" ht="21.75" customHeight="1" x14ac:dyDescent="0.2">
      <c r="A10" s="44" t="s">
        <v>92</v>
      </c>
      <c r="B10" s="44"/>
      <c r="D10" s="8" t="s">
        <v>93</v>
      </c>
      <c r="F10" s="9">
        <f>'درآمد سرمایه گذاری در اوراق به'!J21</f>
        <v>5050108410</v>
      </c>
      <c r="H10" s="10">
        <v>3.01</v>
      </c>
      <c r="J10" s="10">
        <v>0.41</v>
      </c>
    </row>
    <row r="11" spans="1:10" ht="21.75" customHeight="1" x14ac:dyDescent="0.2">
      <c r="A11" s="44" t="s">
        <v>94</v>
      </c>
      <c r="B11" s="44"/>
      <c r="D11" s="8" t="s">
        <v>95</v>
      </c>
      <c r="F11" s="9">
        <f>'درآمد سپرده بانکی'!D12</f>
        <v>5376837</v>
      </c>
      <c r="H11" s="10">
        <v>0</v>
      </c>
      <c r="J11" s="10">
        <v>0</v>
      </c>
    </row>
    <row r="12" spans="1:10" ht="21.75" customHeight="1" x14ac:dyDescent="0.2">
      <c r="A12" s="40" t="s">
        <v>96</v>
      </c>
      <c r="B12" s="40"/>
      <c r="D12" s="11" t="s">
        <v>97</v>
      </c>
      <c r="F12" s="13">
        <f>'سایر درآمدها'!D11</f>
        <v>-105206969</v>
      </c>
      <c r="H12" s="14">
        <v>1.06</v>
      </c>
      <c r="J12" s="14">
        <v>0.14000000000000001</v>
      </c>
    </row>
    <row r="13" spans="1:10" ht="21.75" customHeight="1" x14ac:dyDescent="0.2">
      <c r="A13" s="43" t="s">
        <v>60</v>
      </c>
      <c r="B13" s="43"/>
      <c r="D13" s="16"/>
      <c r="F13" s="16">
        <f>SUM(F8:F12)</f>
        <v>164974982547</v>
      </c>
      <c r="H13" s="17">
        <f>SUM(H8:H12)</f>
        <v>99.500000000000014</v>
      </c>
      <c r="J13" s="17">
        <f>SUM(J8:J12)</f>
        <v>13.520000000000001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3"/>
  <sheetViews>
    <sheetView rightToLeft="1" view="pageBreakPreview" zoomScale="90" zoomScaleNormal="100" zoomScaleSheetLayoutView="90" workbookViewId="0">
      <selection activeCell="AA5" sqref="AA5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" bestFit="1" customWidth="1"/>
    <col min="7" max="7" width="1.28515625" customWidth="1"/>
    <col min="8" max="8" width="14.7109375" bestFit="1" customWidth="1"/>
    <col min="9" max="9" width="1.28515625" customWidth="1"/>
    <col min="10" max="10" width="16.140625" bestFit="1" customWidth="1"/>
    <col min="11" max="11" width="1.28515625" customWidth="1"/>
    <col min="12" max="12" width="17.28515625" bestFit="1" customWidth="1"/>
    <col min="13" max="13" width="1.28515625" customWidth="1"/>
    <col min="14" max="14" width="14.85546875" bestFit="1" customWidth="1"/>
    <col min="15" max="16" width="1.28515625" customWidth="1"/>
    <col min="17" max="17" width="14.42578125" customWidth="1"/>
    <col min="18" max="18" width="1.28515625" customWidth="1"/>
    <col min="19" max="19" width="15.7109375" bestFit="1" customWidth="1"/>
    <col min="20" max="20" width="1.28515625" customWidth="1"/>
    <col min="21" max="21" width="15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ht="21.75" customHeight="1" x14ac:dyDescent="0.2">
      <c r="A2" s="49" t="s">
        <v>82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4" spans="1:23" ht="14.45" customHeight="1" x14ac:dyDescent="0.2"/>
    <row r="5" spans="1:23" ht="14.45" customHeight="1" x14ac:dyDescent="0.2">
      <c r="A5" s="1" t="s">
        <v>98</v>
      </c>
      <c r="B5" s="50" t="s">
        <v>99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ht="14.45" customHeight="1" x14ac:dyDescent="0.2">
      <c r="D6" s="45" t="s">
        <v>100</v>
      </c>
      <c r="E6" s="45"/>
      <c r="F6" s="45"/>
      <c r="G6" s="45"/>
      <c r="H6" s="45"/>
      <c r="I6" s="45"/>
      <c r="J6" s="45"/>
      <c r="K6" s="45"/>
      <c r="L6" s="45"/>
      <c r="N6" s="45" t="s">
        <v>101</v>
      </c>
      <c r="O6" s="45"/>
      <c r="P6" s="45"/>
      <c r="Q6" s="45"/>
      <c r="R6" s="45"/>
      <c r="S6" s="45"/>
      <c r="T6" s="45"/>
      <c r="U6" s="45"/>
      <c r="V6" s="45"/>
      <c r="W6" s="45"/>
    </row>
    <row r="7" spans="1:23" ht="14.45" customHeight="1" x14ac:dyDescent="0.2">
      <c r="D7" s="3"/>
      <c r="E7" s="3"/>
      <c r="F7" s="3"/>
      <c r="G7" s="3"/>
      <c r="H7" s="3"/>
      <c r="I7" s="3"/>
      <c r="J7" s="48" t="s">
        <v>60</v>
      </c>
      <c r="K7" s="48"/>
      <c r="L7" s="48"/>
      <c r="N7" s="3"/>
      <c r="O7" s="3"/>
      <c r="P7" s="3"/>
      <c r="Q7" s="3"/>
      <c r="R7" s="3"/>
      <c r="S7" s="3"/>
      <c r="T7" s="3"/>
      <c r="U7" s="48" t="s">
        <v>60</v>
      </c>
      <c r="V7" s="48"/>
      <c r="W7" s="48"/>
    </row>
    <row r="8" spans="1:23" ht="14.45" customHeight="1" x14ac:dyDescent="0.2">
      <c r="A8" s="45" t="s">
        <v>102</v>
      </c>
      <c r="B8" s="45"/>
      <c r="D8" s="2" t="s">
        <v>103</v>
      </c>
      <c r="F8" s="2" t="s">
        <v>104</v>
      </c>
      <c r="H8" s="2" t="s">
        <v>105</v>
      </c>
      <c r="J8" s="4" t="s">
        <v>79</v>
      </c>
      <c r="K8" s="3"/>
      <c r="L8" s="4" t="s">
        <v>87</v>
      </c>
      <c r="N8" s="2" t="s">
        <v>103</v>
      </c>
      <c r="P8" s="45" t="s">
        <v>104</v>
      </c>
      <c r="Q8" s="45"/>
      <c r="S8" s="2" t="s">
        <v>105</v>
      </c>
      <c r="U8" s="4" t="s">
        <v>79</v>
      </c>
      <c r="V8" s="3"/>
      <c r="W8" s="4" t="s">
        <v>87</v>
      </c>
    </row>
    <row r="9" spans="1:23" ht="21.75" customHeight="1" x14ac:dyDescent="0.2">
      <c r="A9" s="46" t="s">
        <v>226</v>
      </c>
      <c r="B9" s="46"/>
      <c r="D9" s="6">
        <v>0</v>
      </c>
      <c r="F9" s="6">
        <v>6270836511</v>
      </c>
      <c r="H9" s="6">
        <v>-520257251</v>
      </c>
      <c r="J9" s="6">
        <v>5750579260</v>
      </c>
      <c r="L9" s="7">
        <v>3.43</v>
      </c>
      <c r="N9" s="6">
        <v>5850000000</v>
      </c>
      <c r="P9" s="47">
        <v>-2929436142</v>
      </c>
      <c r="Q9" s="47"/>
      <c r="S9" s="6">
        <v>-1259205480</v>
      </c>
      <c r="U9" s="6">
        <v>1661358378</v>
      </c>
      <c r="W9" s="7">
        <v>1.29</v>
      </c>
    </row>
    <row r="10" spans="1:23" ht="21.75" customHeight="1" x14ac:dyDescent="0.2">
      <c r="A10" s="44" t="s">
        <v>43</v>
      </c>
      <c r="B10" s="44"/>
      <c r="D10" s="9">
        <v>0</v>
      </c>
      <c r="F10" s="9">
        <v>6972259717</v>
      </c>
      <c r="H10" s="9">
        <v>496891030</v>
      </c>
      <c r="J10" s="9">
        <v>7469150747</v>
      </c>
      <c r="L10" s="10">
        <v>4.45</v>
      </c>
      <c r="N10" s="9">
        <v>0</v>
      </c>
      <c r="P10" s="41">
        <v>4185782355</v>
      </c>
      <c r="Q10" s="41"/>
      <c r="S10" s="9">
        <v>-1128292375</v>
      </c>
      <c r="U10" s="9">
        <v>3057489980</v>
      </c>
      <c r="W10" s="10">
        <v>2.38</v>
      </c>
    </row>
    <row r="11" spans="1:23" ht="21.75" customHeight="1" x14ac:dyDescent="0.2">
      <c r="A11" s="44" t="s">
        <v>20</v>
      </c>
      <c r="B11" s="44"/>
      <c r="D11" s="9">
        <v>0</v>
      </c>
      <c r="F11" s="9">
        <v>7081465618</v>
      </c>
      <c r="H11" s="9">
        <v>-387795221</v>
      </c>
      <c r="J11" s="9">
        <v>6693670397</v>
      </c>
      <c r="L11" s="10">
        <v>3.99</v>
      </c>
      <c r="N11" s="9">
        <v>471006110</v>
      </c>
      <c r="P11" s="41">
        <v>654032670</v>
      </c>
      <c r="Q11" s="41"/>
      <c r="S11" s="9">
        <v>-387795221</v>
      </c>
      <c r="U11" s="9">
        <v>737243559</v>
      </c>
      <c r="W11" s="10">
        <v>0.56999999999999995</v>
      </c>
    </row>
    <row r="12" spans="1:23" ht="21.75" customHeight="1" x14ac:dyDescent="0.2">
      <c r="A12" s="44" t="s">
        <v>53</v>
      </c>
      <c r="B12" s="44"/>
      <c r="D12" s="9">
        <v>0</v>
      </c>
      <c r="F12" s="9">
        <v>11976194628</v>
      </c>
      <c r="H12" s="9">
        <v>-3392383376</v>
      </c>
      <c r="J12" s="9">
        <v>8583811252</v>
      </c>
      <c r="L12" s="10">
        <v>5.12</v>
      </c>
      <c r="N12" s="9">
        <v>45269799</v>
      </c>
      <c r="P12" s="41">
        <v>-3505730945</v>
      </c>
      <c r="Q12" s="41"/>
      <c r="S12" s="9">
        <v>-634801390</v>
      </c>
      <c r="U12" s="9">
        <v>-4095262536</v>
      </c>
      <c r="W12" s="10">
        <v>-3.19</v>
      </c>
    </row>
    <row r="13" spans="1:23" ht="21.75" customHeight="1" x14ac:dyDescent="0.2">
      <c r="A13" s="44" t="s">
        <v>57</v>
      </c>
      <c r="B13" s="44"/>
      <c r="D13" s="9">
        <v>0</v>
      </c>
      <c r="F13" s="9">
        <v>6753641247</v>
      </c>
      <c r="H13" s="9">
        <v>-43803648</v>
      </c>
      <c r="J13" s="9">
        <v>6709837599</v>
      </c>
      <c r="L13" s="10">
        <v>4</v>
      </c>
      <c r="N13" s="9">
        <v>4000000000</v>
      </c>
      <c r="P13" s="41">
        <v>754385526</v>
      </c>
      <c r="Q13" s="41"/>
      <c r="S13" s="9">
        <v>-43803648</v>
      </c>
      <c r="U13" s="9">
        <v>4710581878</v>
      </c>
      <c r="W13" s="10">
        <v>3.67</v>
      </c>
    </row>
    <row r="14" spans="1:23" ht="21.75" customHeight="1" x14ac:dyDescent="0.2">
      <c r="A14" s="44" t="s">
        <v>36</v>
      </c>
      <c r="B14" s="44"/>
      <c r="D14" s="9">
        <v>0</v>
      </c>
      <c r="F14" s="9">
        <v>6442205362</v>
      </c>
      <c r="H14" s="9">
        <v>406799189</v>
      </c>
      <c r="J14" s="9">
        <v>6849004551</v>
      </c>
      <c r="L14" s="10">
        <v>4.08</v>
      </c>
      <c r="N14" s="9">
        <v>5500000000</v>
      </c>
      <c r="P14" s="41">
        <v>1296093205</v>
      </c>
      <c r="Q14" s="41"/>
      <c r="S14" s="9">
        <v>406799189</v>
      </c>
      <c r="U14" s="9">
        <v>7202892394</v>
      </c>
      <c r="W14" s="10">
        <v>5.61</v>
      </c>
    </row>
    <row r="15" spans="1:23" ht="21.75" customHeight="1" x14ac:dyDescent="0.2">
      <c r="A15" s="44" t="s">
        <v>25</v>
      </c>
      <c r="B15" s="44"/>
      <c r="D15" s="9">
        <v>0</v>
      </c>
      <c r="F15" s="9">
        <v>2167740852</v>
      </c>
      <c r="H15" s="9">
        <v>-2512645554</v>
      </c>
      <c r="J15" s="9">
        <v>-344904702</v>
      </c>
      <c r="L15" s="10">
        <v>-0.21</v>
      </c>
      <c r="N15" s="9">
        <v>1215023633</v>
      </c>
      <c r="P15" s="41">
        <v>-12120760456</v>
      </c>
      <c r="Q15" s="41"/>
      <c r="S15" s="9">
        <v>-2958183200</v>
      </c>
      <c r="U15" s="9">
        <v>-13863920023</v>
      </c>
      <c r="W15" s="10">
        <v>-10.8</v>
      </c>
    </row>
    <row r="16" spans="1:23" ht="21.75" customHeight="1" x14ac:dyDescent="0.2">
      <c r="A16" s="44" t="s">
        <v>59</v>
      </c>
      <c r="B16" s="44"/>
      <c r="D16" s="9">
        <v>0</v>
      </c>
      <c r="F16" s="9">
        <v>2698928793</v>
      </c>
      <c r="H16" s="9">
        <v>79741482</v>
      </c>
      <c r="J16" s="9">
        <v>2778670275</v>
      </c>
      <c r="L16" s="10">
        <v>1.66</v>
      </c>
      <c r="N16" s="9">
        <v>1920000000</v>
      </c>
      <c r="P16" s="41">
        <v>2698928793</v>
      </c>
      <c r="Q16" s="41"/>
      <c r="S16" s="9">
        <v>-6342691054</v>
      </c>
      <c r="U16" s="9">
        <v>-1723762261</v>
      </c>
      <c r="W16" s="10">
        <v>-1.34</v>
      </c>
    </row>
    <row r="17" spans="1:23" ht="21.75" customHeight="1" x14ac:dyDescent="0.2">
      <c r="A17" s="44" t="s">
        <v>27</v>
      </c>
      <c r="B17" s="44"/>
      <c r="D17" s="9">
        <v>0</v>
      </c>
      <c r="F17" s="9">
        <v>-1210614886</v>
      </c>
      <c r="H17" s="9">
        <v>3665918469</v>
      </c>
      <c r="J17" s="9">
        <v>2455303583</v>
      </c>
      <c r="L17" s="10">
        <v>1.46</v>
      </c>
      <c r="N17" s="9">
        <v>0</v>
      </c>
      <c r="P17" s="41">
        <v>1381020792</v>
      </c>
      <c r="Q17" s="41"/>
      <c r="S17" s="9">
        <v>8299369919</v>
      </c>
      <c r="U17" s="9">
        <v>9680390711</v>
      </c>
      <c r="W17" s="10">
        <v>7.54</v>
      </c>
    </row>
    <row r="18" spans="1:23" ht="21.75" customHeight="1" x14ac:dyDescent="0.2">
      <c r="A18" s="44" t="s">
        <v>22</v>
      </c>
      <c r="B18" s="44"/>
      <c r="D18" s="9">
        <v>0</v>
      </c>
      <c r="F18" s="9">
        <v>4205682291</v>
      </c>
      <c r="H18" s="9">
        <v>3051876827</v>
      </c>
      <c r="J18" s="9">
        <v>7257559118</v>
      </c>
      <c r="L18" s="10">
        <v>4.33</v>
      </c>
      <c r="N18" s="9">
        <v>2520000000</v>
      </c>
      <c r="P18" s="41">
        <v>2936034122</v>
      </c>
      <c r="Q18" s="41"/>
      <c r="S18" s="9">
        <v>296585251</v>
      </c>
      <c r="U18" s="9">
        <v>5752619373</v>
      </c>
      <c r="W18" s="10">
        <v>4.4800000000000004</v>
      </c>
    </row>
    <row r="19" spans="1:23" ht="21.75" customHeight="1" x14ac:dyDescent="0.2">
      <c r="A19" s="44" t="s">
        <v>54</v>
      </c>
      <c r="B19" s="44"/>
      <c r="D19" s="9">
        <v>0</v>
      </c>
      <c r="F19" s="9">
        <v>1054609612</v>
      </c>
      <c r="H19" s="9">
        <v>4076969</v>
      </c>
      <c r="J19" s="9">
        <v>1058686581</v>
      </c>
      <c r="L19" s="10">
        <v>0.63</v>
      </c>
      <c r="N19" s="9">
        <v>0</v>
      </c>
      <c r="P19" s="41">
        <v>43253750</v>
      </c>
      <c r="Q19" s="41"/>
      <c r="S19" s="9">
        <v>4076969</v>
      </c>
      <c r="U19" s="9">
        <v>47330719</v>
      </c>
      <c r="W19" s="10">
        <v>0.04</v>
      </c>
    </row>
    <row r="20" spans="1:23" ht="21.75" customHeight="1" x14ac:dyDescent="0.2">
      <c r="A20" s="44" t="s">
        <v>49</v>
      </c>
      <c r="B20" s="44"/>
      <c r="D20" s="9">
        <v>0</v>
      </c>
      <c r="F20" s="9">
        <v>8322903157</v>
      </c>
      <c r="H20" s="9">
        <v>-2374507907</v>
      </c>
      <c r="J20" s="9">
        <v>5948395250</v>
      </c>
      <c r="L20" s="10">
        <v>3.55</v>
      </c>
      <c r="N20" s="9">
        <v>3360000000</v>
      </c>
      <c r="P20" s="41">
        <v>-4144633578</v>
      </c>
      <c r="Q20" s="41"/>
      <c r="S20" s="9">
        <v>-9391735485</v>
      </c>
      <c r="U20" s="9">
        <v>-10176369063</v>
      </c>
      <c r="W20" s="10">
        <v>-7.93</v>
      </c>
    </row>
    <row r="21" spans="1:23" ht="21.75" customHeight="1" x14ac:dyDescent="0.2">
      <c r="A21" s="44" t="s">
        <v>44</v>
      </c>
      <c r="B21" s="44"/>
      <c r="D21" s="9">
        <v>0</v>
      </c>
      <c r="F21" s="9">
        <v>341625485</v>
      </c>
      <c r="H21" s="9">
        <v>218845163</v>
      </c>
      <c r="J21" s="9">
        <v>560470648</v>
      </c>
      <c r="L21" s="10">
        <v>0.33</v>
      </c>
      <c r="N21" s="9">
        <v>155000000</v>
      </c>
      <c r="P21" s="41">
        <v>244182882</v>
      </c>
      <c r="Q21" s="41"/>
      <c r="S21" s="9">
        <v>793515344</v>
      </c>
      <c r="U21" s="9">
        <v>1192698226</v>
      </c>
      <c r="W21" s="10">
        <v>0.93</v>
      </c>
    </row>
    <row r="22" spans="1:23" ht="21.75" customHeight="1" x14ac:dyDescent="0.2">
      <c r="A22" s="44" t="s">
        <v>106</v>
      </c>
      <c r="B22" s="44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41">
        <v>0</v>
      </c>
      <c r="Q22" s="41"/>
      <c r="S22" s="9">
        <v>8857737</v>
      </c>
      <c r="U22" s="9">
        <v>8857737</v>
      </c>
      <c r="W22" s="10">
        <v>0.01</v>
      </c>
    </row>
    <row r="23" spans="1:23" ht="21.75" customHeight="1" x14ac:dyDescent="0.2">
      <c r="A23" s="44" t="s">
        <v>29</v>
      </c>
      <c r="B23" s="44"/>
      <c r="D23" s="9">
        <v>0</v>
      </c>
      <c r="F23" s="9">
        <v>760448402</v>
      </c>
      <c r="H23" s="9">
        <v>0</v>
      </c>
      <c r="J23" s="9">
        <v>760448402</v>
      </c>
      <c r="L23" s="10">
        <v>0.45</v>
      </c>
      <c r="N23" s="9">
        <v>1668011</v>
      </c>
      <c r="P23" s="41">
        <v>-508524351</v>
      </c>
      <c r="Q23" s="41"/>
      <c r="S23" s="9">
        <v>2065071537</v>
      </c>
      <c r="U23" s="9">
        <v>1558215197</v>
      </c>
      <c r="W23" s="10">
        <v>1.21</v>
      </c>
    </row>
    <row r="24" spans="1:23" ht="21.75" customHeight="1" x14ac:dyDescent="0.2">
      <c r="A24" s="44" t="s">
        <v>227</v>
      </c>
      <c r="B24" s="44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41">
        <v>0</v>
      </c>
      <c r="Q24" s="41"/>
      <c r="S24" s="9">
        <v>-689571061</v>
      </c>
      <c r="U24" s="9">
        <v>-689571061</v>
      </c>
      <c r="W24" s="10">
        <v>-0.54</v>
      </c>
    </row>
    <row r="25" spans="1:23" ht="21.75" customHeight="1" x14ac:dyDescent="0.2">
      <c r="A25" s="44" t="s">
        <v>56</v>
      </c>
      <c r="B25" s="44"/>
      <c r="D25" s="9">
        <v>0</v>
      </c>
      <c r="F25" s="9">
        <v>8071686000</v>
      </c>
      <c r="H25" s="9">
        <v>0</v>
      </c>
      <c r="J25" s="9">
        <v>8071686000</v>
      </c>
      <c r="L25" s="10">
        <v>4.8099999999999996</v>
      </c>
      <c r="N25" s="9">
        <v>1110000000</v>
      </c>
      <c r="P25" s="41">
        <v>8142686340</v>
      </c>
      <c r="Q25" s="41"/>
      <c r="S25" s="9">
        <v>8710881544</v>
      </c>
      <c r="U25" s="9">
        <v>17963567884</v>
      </c>
      <c r="W25" s="10">
        <v>14</v>
      </c>
    </row>
    <row r="26" spans="1:23" ht="21.75" customHeight="1" x14ac:dyDescent="0.2">
      <c r="A26" s="44" t="s">
        <v>58</v>
      </c>
      <c r="B26" s="44"/>
      <c r="D26" s="9">
        <v>0</v>
      </c>
      <c r="F26" s="9">
        <v>915176397</v>
      </c>
      <c r="H26" s="9">
        <v>0</v>
      </c>
      <c r="J26" s="9">
        <v>915176397</v>
      </c>
      <c r="L26" s="10">
        <v>0.55000000000000004</v>
      </c>
      <c r="N26" s="9">
        <v>0</v>
      </c>
      <c r="P26" s="41">
        <v>915176397</v>
      </c>
      <c r="Q26" s="41"/>
      <c r="S26" s="9">
        <v>242610753</v>
      </c>
      <c r="U26" s="9">
        <v>1157787150</v>
      </c>
      <c r="W26" s="10">
        <v>0.9</v>
      </c>
    </row>
    <row r="27" spans="1:23" ht="21.75" customHeight="1" x14ac:dyDescent="0.2">
      <c r="A27" s="44" t="s">
        <v>108</v>
      </c>
      <c r="B27" s="44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41">
        <v>0</v>
      </c>
      <c r="Q27" s="41"/>
      <c r="S27" s="9">
        <v>-361961436</v>
      </c>
      <c r="U27" s="9">
        <v>-361961436</v>
      </c>
      <c r="W27" s="10">
        <v>-0.28000000000000003</v>
      </c>
    </row>
    <row r="28" spans="1:23" ht="21.75" customHeight="1" x14ac:dyDescent="0.2">
      <c r="A28" s="44" t="s">
        <v>45</v>
      </c>
      <c r="B28" s="44"/>
      <c r="D28" s="9">
        <v>0</v>
      </c>
      <c r="F28" s="9">
        <v>549908460</v>
      </c>
      <c r="H28" s="9">
        <v>0</v>
      </c>
      <c r="J28" s="9">
        <v>549908460</v>
      </c>
      <c r="L28" s="10">
        <v>0.33</v>
      </c>
      <c r="N28" s="9">
        <v>0</v>
      </c>
      <c r="P28" s="41">
        <v>-103869915</v>
      </c>
      <c r="Q28" s="41"/>
      <c r="S28" s="9">
        <v>-2357889</v>
      </c>
      <c r="U28" s="9">
        <v>-106227804</v>
      </c>
      <c r="W28" s="10">
        <v>-0.08</v>
      </c>
    </row>
    <row r="29" spans="1:23" ht="21.75" customHeight="1" x14ac:dyDescent="0.2">
      <c r="A29" s="44" t="s">
        <v>32</v>
      </c>
      <c r="B29" s="44"/>
      <c r="D29" s="9">
        <v>0</v>
      </c>
      <c r="F29" s="9">
        <v>814762506</v>
      </c>
      <c r="H29" s="9">
        <v>0</v>
      </c>
      <c r="J29" s="9">
        <v>814762506</v>
      </c>
      <c r="L29" s="10">
        <v>0.49</v>
      </c>
      <c r="N29" s="9">
        <v>377248322</v>
      </c>
      <c r="P29" s="41">
        <v>-1872006150</v>
      </c>
      <c r="Q29" s="41"/>
      <c r="S29" s="9">
        <v>-4338189016</v>
      </c>
      <c r="U29" s="9">
        <v>-5832946844</v>
      </c>
      <c r="W29" s="10">
        <v>-4.54</v>
      </c>
    </row>
    <row r="30" spans="1:23" ht="21.75" customHeight="1" x14ac:dyDescent="0.2">
      <c r="A30" s="44" t="s">
        <v>109</v>
      </c>
      <c r="B30" s="44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41">
        <v>0</v>
      </c>
      <c r="Q30" s="41"/>
      <c r="S30" s="9">
        <v>-1640117</v>
      </c>
      <c r="U30" s="9">
        <v>-1640117</v>
      </c>
      <c r="W30" s="10">
        <v>0</v>
      </c>
    </row>
    <row r="31" spans="1:23" ht="21.75" customHeight="1" x14ac:dyDescent="0.2">
      <c r="A31" s="44" t="s">
        <v>110</v>
      </c>
      <c r="B31" s="44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41">
        <v>0</v>
      </c>
      <c r="Q31" s="41"/>
      <c r="S31" s="9">
        <v>-339865025</v>
      </c>
      <c r="U31" s="9">
        <v>-339865025</v>
      </c>
      <c r="W31" s="10">
        <v>-0.26</v>
      </c>
    </row>
    <row r="32" spans="1:23" ht="21.75" customHeight="1" x14ac:dyDescent="0.2">
      <c r="A32" s="44" t="s">
        <v>24</v>
      </c>
      <c r="B32" s="44"/>
      <c r="D32" s="9">
        <v>0</v>
      </c>
      <c r="F32" s="9">
        <v>1600420499</v>
      </c>
      <c r="H32" s="9">
        <v>0</v>
      </c>
      <c r="J32" s="9">
        <v>1600420499</v>
      </c>
      <c r="L32" s="10">
        <v>0.95</v>
      </c>
      <c r="N32" s="9">
        <v>7153328956</v>
      </c>
      <c r="P32" s="41">
        <v>-9211811108</v>
      </c>
      <c r="Q32" s="41"/>
      <c r="S32" s="9">
        <v>-6711308508</v>
      </c>
      <c r="U32" s="9">
        <v>-8769790660</v>
      </c>
      <c r="W32" s="10">
        <v>-6.83</v>
      </c>
    </row>
    <row r="33" spans="1:23" ht="21.75" customHeight="1" x14ac:dyDescent="0.2">
      <c r="A33" s="44" t="s">
        <v>50</v>
      </c>
      <c r="B33" s="44"/>
      <c r="D33" s="9">
        <v>0</v>
      </c>
      <c r="F33" s="9">
        <v>2336017500</v>
      </c>
      <c r="H33" s="9">
        <v>0</v>
      </c>
      <c r="J33" s="9">
        <v>2336017500</v>
      </c>
      <c r="L33" s="10">
        <v>1.39</v>
      </c>
      <c r="N33" s="9">
        <v>1128360215</v>
      </c>
      <c r="P33" s="41">
        <v>-1947219428</v>
      </c>
      <c r="Q33" s="41"/>
      <c r="S33" s="9">
        <v>-2141618413</v>
      </c>
      <c r="U33" s="9">
        <v>-2960477626</v>
      </c>
      <c r="W33" s="10">
        <v>-2.31</v>
      </c>
    </row>
    <row r="34" spans="1:23" ht="21.75" customHeight="1" x14ac:dyDescent="0.2">
      <c r="A34" s="44" t="s">
        <v>111</v>
      </c>
      <c r="B34" s="44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41">
        <v>0</v>
      </c>
      <c r="Q34" s="41"/>
      <c r="S34" s="9">
        <v>-214502425</v>
      </c>
      <c r="U34" s="9">
        <v>-214502425</v>
      </c>
      <c r="W34" s="10">
        <v>-0.17</v>
      </c>
    </row>
    <row r="35" spans="1:23" ht="21.75" customHeight="1" x14ac:dyDescent="0.2">
      <c r="A35" s="44" t="s">
        <v>52</v>
      </c>
      <c r="B35" s="44"/>
      <c r="D35" s="9">
        <v>0</v>
      </c>
      <c r="F35" s="9">
        <v>1511194579</v>
      </c>
      <c r="H35" s="9">
        <v>0</v>
      </c>
      <c r="J35" s="9">
        <v>1511194579</v>
      </c>
      <c r="L35" s="10">
        <v>0.9</v>
      </c>
      <c r="N35" s="9">
        <v>0</v>
      </c>
      <c r="P35" s="41">
        <v>1355914762</v>
      </c>
      <c r="Q35" s="41"/>
      <c r="S35" s="9">
        <v>1041075031</v>
      </c>
      <c r="U35" s="9">
        <v>2396989793</v>
      </c>
      <c r="W35" s="10">
        <v>1.87</v>
      </c>
    </row>
    <row r="36" spans="1:23" ht="21.75" customHeight="1" x14ac:dyDescent="0.2">
      <c r="A36" s="44" t="s">
        <v>34</v>
      </c>
      <c r="B36" s="44"/>
      <c r="D36" s="9">
        <v>0</v>
      </c>
      <c r="F36" s="9">
        <v>7783411500</v>
      </c>
      <c r="H36" s="9">
        <v>0</v>
      </c>
      <c r="J36" s="9">
        <v>7783411500</v>
      </c>
      <c r="L36" s="10">
        <v>4.6399999999999997</v>
      </c>
      <c r="N36" s="9">
        <v>0</v>
      </c>
      <c r="P36" s="41">
        <v>3704206551</v>
      </c>
      <c r="Q36" s="41"/>
      <c r="S36" s="9">
        <v>4838338178</v>
      </c>
      <c r="U36" s="9">
        <v>8542544729</v>
      </c>
      <c r="W36" s="10">
        <v>6.66</v>
      </c>
    </row>
    <row r="37" spans="1:23" ht="21.75" customHeight="1" x14ac:dyDescent="0.2">
      <c r="A37" s="44" t="s">
        <v>112</v>
      </c>
      <c r="B37" s="44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41">
        <v>0</v>
      </c>
      <c r="Q37" s="41"/>
      <c r="S37" s="9">
        <v>-394619707</v>
      </c>
      <c r="U37" s="9">
        <v>-394619707</v>
      </c>
      <c r="W37" s="10">
        <v>-0.31</v>
      </c>
    </row>
    <row r="38" spans="1:23" ht="21.75" customHeight="1" x14ac:dyDescent="0.2">
      <c r="A38" s="44" t="s">
        <v>113</v>
      </c>
      <c r="B38" s="44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41">
        <v>0</v>
      </c>
      <c r="Q38" s="41"/>
      <c r="S38" s="9">
        <v>-15071776</v>
      </c>
      <c r="U38" s="9">
        <v>-15071776</v>
      </c>
      <c r="W38" s="10">
        <v>-0.01</v>
      </c>
    </row>
    <row r="39" spans="1:23" ht="21.75" customHeight="1" x14ac:dyDescent="0.2">
      <c r="A39" s="44" t="s">
        <v>114</v>
      </c>
      <c r="B39" s="44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41">
        <v>0</v>
      </c>
      <c r="Q39" s="41"/>
      <c r="S39" s="9">
        <v>-576207320</v>
      </c>
      <c r="U39" s="9">
        <v>-576207320</v>
      </c>
      <c r="W39" s="10">
        <v>-0.45</v>
      </c>
    </row>
    <row r="40" spans="1:23" ht="21.75" customHeight="1" x14ac:dyDescent="0.2">
      <c r="A40" s="44" t="s">
        <v>19</v>
      </c>
      <c r="B40" s="44"/>
      <c r="D40" s="9">
        <v>0</v>
      </c>
      <c r="F40" s="9">
        <v>581519250</v>
      </c>
      <c r="H40" s="9">
        <v>0</v>
      </c>
      <c r="J40" s="9">
        <v>581519250</v>
      </c>
      <c r="L40" s="10">
        <v>0.35</v>
      </c>
      <c r="N40" s="9">
        <v>537423313</v>
      </c>
      <c r="P40" s="41">
        <v>403521040</v>
      </c>
      <c r="Q40" s="41"/>
      <c r="S40" s="9">
        <v>-77898962</v>
      </c>
      <c r="U40" s="9">
        <v>863045391</v>
      </c>
      <c r="W40" s="10">
        <v>0.67</v>
      </c>
    </row>
    <row r="41" spans="1:23" ht="21.75" customHeight="1" x14ac:dyDescent="0.2">
      <c r="A41" s="44" t="s">
        <v>115</v>
      </c>
      <c r="B41" s="44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800000000</v>
      </c>
      <c r="P41" s="41">
        <v>0</v>
      </c>
      <c r="Q41" s="41"/>
      <c r="S41" s="9">
        <v>5694301200</v>
      </c>
      <c r="U41" s="9">
        <v>6494301200</v>
      </c>
      <c r="W41" s="10">
        <v>5.0599999999999996</v>
      </c>
    </row>
    <row r="42" spans="1:23" ht="21.75" customHeight="1" x14ac:dyDescent="0.2">
      <c r="A42" s="44" t="s">
        <v>116</v>
      </c>
      <c r="B42" s="44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41">
        <v>0</v>
      </c>
      <c r="Q42" s="41"/>
      <c r="S42" s="9">
        <v>48432697</v>
      </c>
      <c r="U42" s="9">
        <v>48432697</v>
      </c>
      <c r="W42" s="10">
        <v>0.04</v>
      </c>
    </row>
    <row r="43" spans="1:23" ht="21.75" customHeight="1" x14ac:dyDescent="0.2">
      <c r="A43" s="44" t="s">
        <v>31</v>
      </c>
      <c r="B43" s="44"/>
      <c r="D43" s="9">
        <v>0</v>
      </c>
      <c r="F43" s="9">
        <v>4883767650</v>
      </c>
      <c r="H43" s="9">
        <v>0</v>
      </c>
      <c r="J43" s="9">
        <v>4883767650</v>
      </c>
      <c r="L43" s="10">
        <v>2.91</v>
      </c>
      <c r="N43" s="9">
        <v>3395348837</v>
      </c>
      <c r="P43" s="41">
        <v>-1921544962</v>
      </c>
      <c r="Q43" s="41"/>
      <c r="S43" s="9">
        <v>2426128197</v>
      </c>
      <c r="U43" s="9">
        <v>3899932072</v>
      </c>
      <c r="W43" s="10">
        <v>3.04</v>
      </c>
    </row>
    <row r="44" spans="1:23" ht="21.75" customHeight="1" x14ac:dyDescent="0.2">
      <c r="A44" s="44" t="s">
        <v>117</v>
      </c>
      <c r="B44" s="44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41">
        <v>0</v>
      </c>
      <c r="Q44" s="41"/>
      <c r="S44" s="9">
        <v>4023699361</v>
      </c>
      <c r="U44" s="9">
        <v>4023699361</v>
      </c>
      <c r="W44" s="10">
        <v>3.14</v>
      </c>
    </row>
    <row r="45" spans="1:23" ht="21.75" customHeight="1" x14ac:dyDescent="0.2">
      <c r="A45" s="44" t="s">
        <v>38</v>
      </c>
      <c r="B45" s="44"/>
      <c r="D45" s="9">
        <v>0</v>
      </c>
      <c r="F45" s="9">
        <v>4652154000</v>
      </c>
      <c r="H45" s="9">
        <v>0</v>
      </c>
      <c r="J45" s="9">
        <v>4652154000</v>
      </c>
      <c r="L45" s="10">
        <v>2.77</v>
      </c>
      <c r="N45" s="9">
        <v>3745500000</v>
      </c>
      <c r="P45" s="41">
        <v>1046538661</v>
      </c>
      <c r="Q45" s="41"/>
      <c r="S45" s="9">
        <v>4144147139</v>
      </c>
      <c r="U45" s="9">
        <v>8936185800</v>
      </c>
      <c r="W45" s="10">
        <v>6.96</v>
      </c>
    </row>
    <row r="46" spans="1:23" ht="21.75" customHeight="1" x14ac:dyDescent="0.2">
      <c r="A46" s="44" t="s">
        <v>118</v>
      </c>
      <c r="B46" s="44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41">
        <v>0</v>
      </c>
      <c r="Q46" s="41"/>
      <c r="S46" s="9">
        <v>-106982448</v>
      </c>
      <c r="U46" s="9">
        <v>-106982448</v>
      </c>
      <c r="W46" s="10">
        <v>-0.08</v>
      </c>
    </row>
    <row r="47" spans="1:23" ht="21.75" customHeight="1" x14ac:dyDescent="0.2">
      <c r="A47" s="44" t="s">
        <v>119</v>
      </c>
      <c r="B47" s="44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1067000000</v>
      </c>
      <c r="P47" s="41">
        <v>0</v>
      </c>
      <c r="Q47" s="41"/>
      <c r="S47" s="9">
        <v>-10477604382</v>
      </c>
      <c r="U47" s="9">
        <v>-9410604382</v>
      </c>
      <c r="W47" s="10">
        <v>-7.33</v>
      </c>
    </row>
    <row r="48" spans="1:23" ht="21.75" customHeight="1" x14ac:dyDescent="0.2">
      <c r="A48" s="44" t="s">
        <v>120</v>
      </c>
      <c r="B48" s="44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41">
        <v>0</v>
      </c>
      <c r="Q48" s="41"/>
      <c r="S48" s="9">
        <v>-8025419</v>
      </c>
      <c r="U48" s="9">
        <v>-8025419</v>
      </c>
      <c r="W48" s="10">
        <v>-0.01</v>
      </c>
    </row>
    <row r="49" spans="1:23" ht="21.75" customHeight="1" x14ac:dyDescent="0.2">
      <c r="A49" s="44" t="s">
        <v>121</v>
      </c>
      <c r="B49" s="44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41">
        <v>0</v>
      </c>
      <c r="Q49" s="41"/>
      <c r="S49" s="9">
        <v>-1007863632</v>
      </c>
      <c r="U49" s="9">
        <v>-1007863632</v>
      </c>
      <c r="W49" s="10">
        <v>-0.79</v>
      </c>
    </row>
    <row r="50" spans="1:23" ht="21.75" customHeight="1" x14ac:dyDescent="0.2">
      <c r="A50" s="44" t="s">
        <v>122</v>
      </c>
      <c r="B50" s="44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0</v>
      </c>
      <c r="P50" s="41">
        <v>0</v>
      </c>
      <c r="Q50" s="41"/>
      <c r="S50" s="9">
        <v>-138706979</v>
      </c>
      <c r="U50" s="9">
        <v>-138706979</v>
      </c>
      <c r="W50" s="10">
        <v>-0.11</v>
      </c>
    </row>
    <row r="51" spans="1:23" ht="21.75" customHeight="1" x14ac:dyDescent="0.2">
      <c r="A51" s="44" t="s">
        <v>55</v>
      </c>
      <c r="B51" s="44"/>
      <c r="D51" s="9">
        <v>0</v>
      </c>
      <c r="F51" s="9">
        <v>4397677200</v>
      </c>
      <c r="H51" s="9">
        <v>0</v>
      </c>
      <c r="J51" s="9">
        <v>4397677200</v>
      </c>
      <c r="L51" s="10">
        <v>2.62</v>
      </c>
      <c r="N51" s="9">
        <v>2810328638</v>
      </c>
      <c r="P51" s="41">
        <v>3910153573</v>
      </c>
      <c r="Q51" s="41"/>
      <c r="S51" s="9">
        <v>3394879930</v>
      </c>
      <c r="U51" s="9">
        <v>10115362141</v>
      </c>
      <c r="W51" s="10">
        <v>7.88</v>
      </c>
    </row>
    <row r="52" spans="1:23" ht="21.75" customHeight="1" x14ac:dyDescent="0.2">
      <c r="A52" s="44" t="s">
        <v>47</v>
      </c>
      <c r="B52" s="44"/>
      <c r="D52" s="9">
        <v>0</v>
      </c>
      <c r="F52" s="9">
        <v>-1019895300</v>
      </c>
      <c r="H52" s="9">
        <v>0</v>
      </c>
      <c r="J52" s="9">
        <v>-1019895300</v>
      </c>
      <c r="L52" s="10">
        <v>-0.61</v>
      </c>
      <c r="N52" s="9">
        <v>148000000</v>
      </c>
      <c r="P52" s="41">
        <v>-7745281087</v>
      </c>
      <c r="Q52" s="41"/>
      <c r="S52" s="9">
        <v>-2915067590</v>
      </c>
      <c r="U52" s="9">
        <v>-10512348677</v>
      </c>
      <c r="W52" s="10">
        <v>-8.19</v>
      </c>
    </row>
    <row r="53" spans="1:23" ht="21.75" customHeight="1" x14ac:dyDescent="0.2">
      <c r="A53" s="44" t="s">
        <v>123</v>
      </c>
      <c r="B53" s="44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0</v>
      </c>
      <c r="P53" s="41">
        <v>0</v>
      </c>
      <c r="Q53" s="41"/>
      <c r="S53" s="9">
        <v>1015919116</v>
      </c>
      <c r="U53" s="9">
        <v>1015919116</v>
      </c>
      <c r="W53" s="10">
        <v>0.79</v>
      </c>
    </row>
    <row r="54" spans="1:23" ht="21.75" customHeight="1" x14ac:dyDescent="0.2">
      <c r="A54" s="44" t="s">
        <v>51</v>
      </c>
      <c r="B54" s="44"/>
      <c r="D54" s="9">
        <v>0</v>
      </c>
      <c r="F54" s="9">
        <v>519720927</v>
      </c>
      <c r="H54" s="9">
        <v>0</v>
      </c>
      <c r="J54" s="9">
        <v>519720927</v>
      </c>
      <c r="L54" s="10">
        <v>0.31</v>
      </c>
      <c r="N54" s="9">
        <v>118138908</v>
      </c>
      <c r="P54" s="41">
        <v>-2042310381</v>
      </c>
      <c r="Q54" s="41"/>
      <c r="S54" s="9">
        <v>1341324049</v>
      </c>
      <c r="U54" s="9">
        <v>-582847424</v>
      </c>
      <c r="W54" s="10">
        <v>-0.45</v>
      </c>
    </row>
    <row r="55" spans="1:23" ht="21.75" customHeight="1" x14ac:dyDescent="0.2">
      <c r="A55" s="44" t="s">
        <v>124</v>
      </c>
      <c r="B55" s="44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41">
        <v>0</v>
      </c>
      <c r="Q55" s="41"/>
      <c r="S55" s="9">
        <v>-1450864379</v>
      </c>
      <c r="U55" s="9">
        <v>-1450864379</v>
      </c>
      <c r="W55" s="10">
        <v>-1.1299999999999999</v>
      </c>
    </row>
    <row r="56" spans="1:23" ht="21.75" customHeight="1" x14ac:dyDescent="0.2">
      <c r="A56" s="44" t="s">
        <v>125</v>
      </c>
      <c r="B56" s="44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41">
        <v>0</v>
      </c>
      <c r="Q56" s="41"/>
      <c r="S56" s="9">
        <v>5109557429</v>
      </c>
      <c r="U56" s="9">
        <v>5109557429</v>
      </c>
      <c r="W56" s="10">
        <v>3.98</v>
      </c>
    </row>
    <row r="57" spans="1:23" ht="21.75" customHeight="1" x14ac:dyDescent="0.2">
      <c r="A57" s="44" t="s">
        <v>126</v>
      </c>
      <c r="B57" s="44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0</v>
      </c>
      <c r="P57" s="41">
        <v>0</v>
      </c>
      <c r="Q57" s="41"/>
      <c r="S57" s="9">
        <v>1871708902</v>
      </c>
      <c r="U57" s="9">
        <v>1871708902</v>
      </c>
      <c r="W57" s="10">
        <v>1.46</v>
      </c>
    </row>
    <row r="58" spans="1:23" ht="21.75" customHeight="1" x14ac:dyDescent="0.2">
      <c r="A58" s="44" t="s">
        <v>127</v>
      </c>
      <c r="B58" s="44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0</v>
      </c>
      <c r="P58" s="41">
        <v>0</v>
      </c>
      <c r="Q58" s="41"/>
      <c r="S58" s="9">
        <v>3091506146</v>
      </c>
      <c r="U58" s="9">
        <v>3091506146</v>
      </c>
      <c r="W58" s="10">
        <v>2.41</v>
      </c>
    </row>
    <row r="59" spans="1:23" ht="21.75" customHeight="1" x14ac:dyDescent="0.2">
      <c r="A59" s="44" t="s">
        <v>128</v>
      </c>
      <c r="B59" s="44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0</v>
      </c>
      <c r="P59" s="41">
        <v>0</v>
      </c>
      <c r="Q59" s="41"/>
      <c r="S59" s="9">
        <v>10200853</v>
      </c>
      <c r="U59" s="9">
        <v>10200853</v>
      </c>
      <c r="W59" s="10">
        <v>0.01</v>
      </c>
    </row>
    <row r="60" spans="1:23" ht="21.75" customHeight="1" x14ac:dyDescent="0.2">
      <c r="A60" s="44" t="s">
        <v>129</v>
      </c>
      <c r="B60" s="44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1900000000</v>
      </c>
      <c r="P60" s="41">
        <v>0</v>
      </c>
      <c r="Q60" s="41"/>
      <c r="S60" s="9">
        <v>-5979681600</v>
      </c>
      <c r="U60" s="9">
        <v>-4079681600</v>
      </c>
      <c r="W60" s="10">
        <v>-3.18</v>
      </c>
    </row>
    <row r="61" spans="1:23" ht="21.75" customHeight="1" x14ac:dyDescent="0.2">
      <c r="A61" s="44" t="s">
        <v>35</v>
      </c>
      <c r="B61" s="44"/>
      <c r="D61" s="9">
        <v>0</v>
      </c>
      <c r="F61" s="9">
        <v>3767449499</v>
      </c>
      <c r="H61" s="9">
        <v>0</v>
      </c>
      <c r="J61" s="9">
        <v>3767449499</v>
      </c>
      <c r="L61" s="10">
        <v>2.25</v>
      </c>
      <c r="N61" s="9">
        <v>3572440438</v>
      </c>
      <c r="P61" s="41">
        <v>-671375406</v>
      </c>
      <c r="Q61" s="41"/>
      <c r="S61" s="9">
        <v>2237529639</v>
      </c>
      <c r="U61" s="9">
        <v>5138594671</v>
      </c>
      <c r="W61" s="10">
        <v>4</v>
      </c>
    </row>
    <row r="62" spans="1:23" ht="21.75" customHeight="1" x14ac:dyDescent="0.2">
      <c r="A62" s="44" t="s">
        <v>130</v>
      </c>
      <c r="B62" s="44"/>
      <c r="D62" s="9">
        <v>0</v>
      </c>
      <c r="F62" s="9">
        <v>0</v>
      </c>
      <c r="H62" s="9">
        <v>0</v>
      </c>
      <c r="J62" s="9">
        <v>0</v>
      </c>
      <c r="L62" s="10">
        <v>0</v>
      </c>
      <c r="N62" s="9">
        <v>0</v>
      </c>
      <c r="P62" s="41">
        <v>0</v>
      </c>
      <c r="Q62" s="41"/>
      <c r="S62" s="9">
        <v>-254998716</v>
      </c>
      <c r="U62" s="9">
        <v>-254998716</v>
      </c>
      <c r="W62" s="10">
        <v>-0.2</v>
      </c>
    </row>
    <row r="63" spans="1:23" ht="21.75" customHeight="1" x14ac:dyDescent="0.2">
      <c r="A63" s="44" t="s">
        <v>28</v>
      </c>
      <c r="B63" s="44"/>
      <c r="D63" s="9">
        <v>0</v>
      </c>
      <c r="F63" s="9">
        <v>452292749</v>
      </c>
      <c r="H63" s="9">
        <v>0</v>
      </c>
      <c r="J63" s="9">
        <v>452292749</v>
      </c>
      <c r="L63" s="10">
        <v>0.27</v>
      </c>
      <c r="N63" s="9">
        <v>325000000</v>
      </c>
      <c r="P63" s="41">
        <v>520160382</v>
      </c>
      <c r="Q63" s="41"/>
      <c r="S63" s="9">
        <v>-31384308</v>
      </c>
      <c r="U63" s="9">
        <v>813776074</v>
      </c>
      <c r="W63" s="10">
        <v>0.63</v>
      </c>
    </row>
    <row r="64" spans="1:23" ht="21.75" customHeight="1" x14ac:dyDescent="0.2">
      <c r="A64" s="44" t="s">
        <v>23</v>
      </c>
      <c r="B64" s="44"/>
      <c r="D64" s="9">
        <v>0</v>
      </c>
      <c r="F64" s="9">
        <v>6817929501</v>
      </c>
      <c r="H64" s="9">
        <v>0</v>
      </c>
      <c r="J64" s="9">
        <v>6817929501</v>
      </c>
      <c r="L64" s="10">
        <v>4.07</v>
      </c>
      <c r="N64" s="9">
        <v>0</v>
      </c>
      <c r="P64" s="41">
        <v>6702180551</v>
      </c>
      <c r="Q64" s="41"/>
      <c r="S64" s="9">
        <v>9035947077</v>
      </c>
      <c r="U64" s="9">
        <v>15738127628</v>
      </c>
      <c r="W64" s="10">
        <v>12.26</v>
      </c>
    </row>
    <row r="65" spans="1:23" ht="21.75" customHeight="1" x14ac:dyDescent="0.2">
      <c r="A65" s="44" t="s">
        <v>26</v>
      </c>
      <c r="B65" s="44"/>
      <c r="D65" s="9">
        <v>0</v>
      </c>
      <c r="F65" s="9">
        <v>3242652933</v>
      </c>
      <c r="H65" s="9">
        <v>0</v>
      </c>
      <c r="J65" s="9">
        <v>3242652933</v>
      </c>
      <c r="L65" s="10">
        <v>1.93</v>
      </c>
      <c r="N65" s="9">
        <v>2047600000</v>
      </c>
      <c r="P65" s="41">
        <v>-348675224</v>
      </c>
      <c r="Q65" s="41"/>
      <c r="S65" s="9">
        <v>-2894642955</v>
      </c>
      <c r="U65" s="9">
        <v>-1195718179</v>
      </c>
      <c r="W65" s="10">
        <v>-0.93</v>
      </c>
    </row>
    <row r="66" spans="1:23" ht="21.75" customHeight="1" x14ac:dyDescent="0.2">
      <c r="A66" s="44" t="s">
        <v>39</v>
      </c>
      <c r="B66" s="44"/>
      <c r="D66" s="9">
        <v>0</v>
      </c>
      <c r="F66" s="9">
        <v>2129255099</v>
      </c>
      <c r="H66" s="9">
        <v>0</v>
      </c>
      <c r="J66" s="9">
        <v>2129255099</v>
      </c>
      <c r="L66" s="10">
        <v>1.27</v>
      </c>
      <c r="N66" s="9">
        <v>3445835010</v>
      </c>
      <c r="P66" s="41">
        <v>-4707599453</v>
      </c>
      <c r="Q66" s="41"/>
      <c r="S66" s="9">
        <v>-19288</v>
      </c>
      <c r="U66" s="9">
        <v>-1261783731</v>
      </c>
      <c r="W66" s="10">
        <v>-0.98</v>
      </c>
    </row>
    <row r="67" spans="1:23" ht="21.75" customHeight="1" x14ac:dyDescent="0.2">
      <c r="A67" s="44" t="s">
        <v>131</v>
      </c>
      <c r="B67" s="44"/>
      <c r="D67" s="9">
        <v>0</v>
      </c>
      <c r="F67" s="9">
        <v>0</v>
      </c>
      <c r="H67" s="9">
        <v>0</v>
      </c>
      <c r="J67" s="9">
        <v>0</v>
      </c>
      <c r="L67" s="10">
        <v>0</v>
      </c>
      <c r="N67" s="9">
        <v>0</v>
      </c>
      <c r="P67" s="41">
        <v>0</v>
      </c>
      <c r="Q67" s="41"/>
      <c r="S67" s="9">
        <v>13876816</v>
      </c>
      <c r="U67" s="9">
        <v>13876816</v>
      </c>
      <c r="W67" s="10">
        <v>0.01</v>
      </c>
    </row>
    <row r="68" spans="1:23" ht="21.75" customHeight="1" x14ac:dyDescent="0.2">
      <c r="A68" s="44" t="s">
        <v>132</v>
      </c>
      <c r="B68" s="44"/>
      <c r="D68" s="9">
        <v>0</v>
      </c>
      <c r="F68" s="9">
        <v>0</v>
      </c>
      <c r="H68" s="9">
        <v>0</v>
      </c>
      <c r="J68" s="9">
        <v>0</v>
      </c>
      <c r="L68" s="10">
        <v>0</v>
      </c>
      <c r="N68" s="9">
        <v>0</v>
      </c>
      <c r="P68" s="41">
        <v>0</v>
      </c>
      <c r="Q68" s="41"/>
      <c r="S68" s="9">
        <v>-159047974</v>
      </c>
      <c r="U68" s="9">
        <v>-159047974</v>
      </c>
      <c r="W68" s="10">
        <v>-0.12</v>
      </c>
    </row>
    <row r="69" spans="1:23" ht="21.75" customHeight="1" x14ac:dyDescent="0.2">
      <c r="A69" s="44" t="s">
        <v>133</v>
      </c>
      <c r="B69" s="44"/>
      <c r="D69" s="9">
        <v>0</v>
      </c>
      <c r="F69" s="9">
        <v>0</v>
      </c>
      <c r="H69" s="9">
        <v>0</v>
      </c>
      <c r="J69" s="9">
        <v>0</v>
      </c>
      <c r="L69" s="10">
        <v>0</v>
      </c>
      <c r="N69" s="9">
        <v>811003322</v>
      </c>
      <c r="P69" s="41">
        <v>0</v>
      </c>
      <c r="Q69" s="41"/>
      <c r="S69" s="9">
        <v>748797996</v>
      </c>
      <c r="U69" s="9">
        <v>1559801318</v>
      </c>
      <c r="W69" s="10">
        <v>1.22</v>
      </c>
    </row>
    <row r="70" spans="1:23" ht="21.75" customHeight="1" x14ac:dyDescent="0.2">
      <c r="A70" s="44" t="s">
        <v>40</v>
      </c>
      <c r="B70" s="44"/>
      <c r="D70" s="9">
        <v>0</v>
      </c>
      <c r="F70" s="9">
        <v>1963378986</v>
      </c>
      <c r="H70" s="9">
        <v>0</v>
      </c>
      <c r="J70" s="9">
        <v>1963378986</v>
      </c>
      <c r="L70" s="10">
        <v>1.17</v>
      </c>
      <c r="N70" s="9">
        <v>0</v>
      </c>
      <c r="P70" s="41">
        <v>1512465251</v>
      </c>
      <c r="Q70" s="41"/>
      <c r="S70" s="9">
        <v>24412907</v>
      </c>
      <c r="U70" s="9">
        <v>1536878158</v>
      </c>
      <c r="W70" s="10">
        <v>1.2</v>
      </c>
    </row>
    <row r="71" spans="1:23" ht="21.75" customHeight="1" x14ac:dyDescent="0.2">
      <c r="A71" s="44" t="s">
        <v>134</v>
      </c>
      <c r="B71" s="44"/>
      <c r="D71" s="9">
        <v>0</v>
      </c>
      <c r="F71" s="9">
        <v>0</v>
      </c>
      <c r="H71" s="9">
        <v>0</v>
      </c>
      <c r="J71" s="9">
        <v>0</v>
      </c>
      <c r="L71" s="10">
        <v>0</v>
      </c>
      <c r="N71" s="9">
        <v>0</v>
      </c>
      <c r="P71" s="41">
        <v>0</v>
      </c>
      <c r="Q71" s="41"/>
      <c r="S71" s="9">
        <v>-80314059</v>
      </c>
      <c r="U71" s="9">
        <v>-80314059</v>
      </c>
      <c r="W71" s="10">
        <v>-0.06</v>
      </c>
    </row>
    <row r="72" spans="1:23" ht="21.75" customHeight="1" x14ac:dyDescent="0.2">
      <c r="A72" s="44" t="s">
        <v>228</v>
      </c>
      <c r="B72" s="44"/>
      <c r="D72" s="9">
        <v>0</v>
      </c>
      <c r="F72" s="9">
        <v>0</v>
      </c>
      <c r="H72" s="9">
        <v>0</v>
      </c>
      <c r="J72" s="9">
        <v>0</v>
      </c>
      <c r="L72" s="10">
        <v>0</v>
      </c>
      <c r="N72" s="9">
        <v>0</v>
      </c>
      <c r="P72" s="41">
        <v>0</v>
      </c>
      <c r="Q72" s="41"/>
      <c r="S72" s="9">
        <v>-679423871</v>
      </c>
      <c r="U72" s="9">
        <v>-679423871</v>
      </c>
      <c r="W72" s="10">
        <v>-0.53</v>
      </c>
    </row>
    <row r="73" spans="1:23" ht="21.75" customHeight="1" x14ac:dyDescent="0.2">
      <c r="A73" s="44" t="s">
        <v>135</v>
      </c>
      <c r="B73" s="44"/>
      <c r="D73" s="9">
        <v>0</v>
      </c>
      <c r="F73" s="9">
        <v>0</v>
      </c>
      <c r="H73" s="9">
        <v>0</v>
      </c>
      <c r="J73" s="9">
        <v>0</v>
      </c>
      <c r="L73" s="10">
        <v>0</v>
      </c>
      <c r="N73" s="9">
        <v>0</v>
      </c>
      <c r="P73" s="41">
        <v>0</v>
      </c>
      <c r="Q73" s="41"/>
      <c r="S73" s="9">
        <v>-104892398</v>
      </c>
      <c r="U73" s="9">
        <v>-104892398</v>
      </c>
      <c r="W73" s="10">
        <v>-0.08</v>
      </c>
    </row>
    <row r="74" spans="1:23" ht="21.75" customHeight="1" x14ac:dyDescent="0.2">
      <c r="A74" s="44" t="s">
        <v>136</v>
      </c>
      <c r="B74" s="44"/>
      <c r="D74" s="9">
        <v>0</v>
      </c>
      <c r="F74" s="9">
        <v>0</v>
      </c>
      <c r="H74" s="9">
        <v>0</v>
      </c>
      <c r="J74" s="9">
        <v>0</v>
      </c>
      <c r="L74" s="10">
        <v>0</v>
      </c>
      <c r="N74" s="9">
        <v>0</v>
      </c>
      <c r="P74" s="41">
        <v>0</v>
      </c>
      <c r="Q74" s="41"/>
      <c r="S74" s="9">
        <v>357527875</v>
      </c>
      <c r="U74" s="9">
        <v>357527875</v>
      </c>
      <c r="W74" s="10">
        <v>0.28000000000000003</v>
      </c>
    </row>
    <row r="75" spans="1:23" ht="21.75" customHeight="1" x14ac:dyDescent="0.2">
      <c r="A75" s="44" t="s">
        <v>48</v>
      </c>
      <c r="B75" s="44"/>
      <c r="D75" s="9">
        <v>0</v>
      </c>
      <c r="F75" s="9">
        <v>2280350700</v>
      </c>
      <c r="H75" s="9">
        <v>0</v>
      </c>
      <c r="J75" s="9">
        <v>2280350700</v>
      </c>
      <c r="L75" s="10">
        <v>1.36</v>
      </c>
      <c r="N75" s="9">
        <v>2700000000</v>
      </c>
      <c r="P75" s="41">
        <v>-2816710296</v>
      </c>
      <c r="Q75" s="41"/>
      <c r="S75" s="9">
        <v>0</v>
      </c>
      <c r="U75" s="9">
        <v>-116710296</v>
      </c>
      <c r="W75" s="10">
        <v>-0.09</v>
      </c>
    </row>
    <row r="76" spans="1:23" ht="21.75" customHeight="1" x14ac:dyDescent="0.2">
      <c r="A76" s="44" t="s">
        <v>42</v>
      </c>
      <c r="B76" s="44"/>
      <c r="D76" s="9">
        <v>0</v>
      </c>
      <c r="F76" s="9">
        <v>2531008479</v>
      </c>
      <c r="H76" s="9">
        <v>0</v>
      </c>
      <c r="J76" s="9">
        <v>2531008479</v>
      </c>
      <c r="L76" s="10">
        <v>1.51</v>
      </c>
      <c r="N76" s="9">
        <v>1337000000</v>
      </c>
      <c r="P76" s="41">
        <v>-10951959053</v>
      </c>
      <c r="Q76" s="41"/>
      <c r="S76" s="9">
        <v>0</v>
      </c>
      <c r="U76" s="9">
        <v>-9614959053</v>
      </c>
      <c r="W76" s="10">
        <v>-7.49</v>
      </c>
    </row>
    <row r="77" spans="1:23" ht="21.75" customHeight="1" x14ac:dyDescent="0.2">
      <c r="A77" s="44" t="s">
        <v>229</v>
      </c>
      <c r="B77" s="44"/>
      <c r="D77" s="9">
        <v>0</v>
      </c>
      <c r="F77" s="9">
        <v>8143585236</v>
      </c>
      <c r="H77" s="9">
        <v>0</v>
      </c>
      <c r="J77" s="9">
        <v>8143585236</v>
      </c>
      <c r="L77" s="10">
        <v>4.8600000000000003</v>
      </c>
      <c r="N77" s="9">
        <v>4143109301</v>
      </c>
      <c r="P77" s="41">
        <v>-2874110360</v>
      </c>
      <c r="Q77" s="41"/>
      <c r="S77" s="9">
        <v>0</v>
      </c>
      <c r="U77" s="9">
        <v>1268998941</v>
      </c>
      <c r="W77" s="10">
        <v>0.99</v>
      </c>
    </row>
    <row r="78" spans="1:23" ht="21.75" customHeight="1" x14ac:dyDescent="0.2">
      <c r="A78" s="44" t="s">
        <v>33</v>
      </c>
      <c r="B78" s="44"/>
      <c r="D78" s="9">
        <v>0</v>
      </c>
      <c r="F78" s="9">
        <v>1213461686</v>
      </c>
      <c r="H78" s="9">
        <v>0</v>
      </c>
      <c r="J78" s="9">
        <v>1213461686</v>
      </c>
      <c r="L78" s="10">
        <v>0.72</v>
      </c>
      <c r="N78" s="9">
        <v>379500000</v>
      </c>
      <c r="P78" s="41">
        <v>-9437336740</v>
      </c>
      <c r="Q78" s="41"/>
      <c r="S78" s="9">
        <v>0</v>
      </c>
      <c r="U78" s="9">
        <v>-9057836740</v>
      </c>
      <c r="W78" s="10">
        <v>-7.06</v>
      </c>
    </row>
    <row r="79" spans="1:23" ht="21.75" customHeight="1" x14ac:dyDescent="0.2">
      <c r="A79" s="44" t="s">
        <v>46</v>
      </c>
      <c r="B79" s="44"/>
      <c r="D79" s="9">
        <v>0</v>
      </c>
      <c r="F79" s="9">
        <v>4589528850</v>
      </c>
      <c r="H79" s="9">
        <v>0</v>
      </c>
      <c r="J79" s="9">
        <v>4589528850</v>
      </c>
      <c r="L79" s="10">
        <v>2.74</v>
      </c>
      <c r="N79" s="9">
        <v>5700000000</v>
      </c>
      <c r="P79" s="41">
        <v>2304207899</v>
      </c>
      <c r="Q79" s="41"/>
      <c r="S79" s="9">
        <v>0</v>
      </c>
      <c r="U79" s="9">
        <v>8004207899</v>
      </c>
      <c r="W79" s="10">
        <v>6.24</v>
      </c>
    </row>
    <row r="80" spans="1:23" ht="21.75" customHeight="1" x14ac:dyDescent="0.2">
      <c r="A80" s="44" t="s">
        <v>37</v>
      </c>
      <c r="B80" s="44"/>
      <c r="D80" s="9">
        <v>0</v>
      </c>
      <c r="F80" s="9">
        <v>1262443500</v>
      </c>
      <c r="H80" s="9">
        <v>0</v>
      </c>
      <c r="J80" s="9">
        <v>1262443500</v>
      </c>
      <c r="L80" s="10">
        <v>0.75</v>
      </c>
      <c r="N80" s="9">
        <v>1580514208</v>
      </c>
      <c r="P80" s="41">
        <v>-569718440</v>
      </c>
      <c r="Q80" s="41"/>
      <c r="S80" s="9">
        <v>0</v>
      </c>
      <c r="U80" s="9">
        <v>1010795768</v>
      </c>
      <c r="W80" s="10">
        <v>0.79</v>
      </c>
    </row>
    <row r="81" spans="1:23" ht="21.75" customHeight="1" x14ac:dyDescent="0.2">
      <c r="A81" s="44" t="s">
        <v>30</v>
      </c>
      <c r="B81" s="44"/>
      <c r="D81" s="9">
        <v>0</v>
      </c>
      <c r="F81" s="9">
        <v>0</v>
      </c>
      <c r="H81" s="9">
        <v>0</v>
      </c>
      <c r="J81" s="9">
        <v>0</v>
      </c>
      <c r="L81" s="10">
        <v>0</v>
      </c>
      <c r="N81" s="9">
        <v>0</v>
      </c>
      <c r="P81" s="41">
        <v>0</v>
      </c>
      <c r="Q81" s="41"/>
      <c r="S81" s="9">
        <v>0</v>
      </c>
      <c r="U81" s="9">
        <v>0</v>
      </c>
      <c r="W81" s="10">
        <v>0</v>
      </c>
    </row>
    <row r="82" spans="1:23" ht="21.75" customHeight="1" x14ac:dyDescent="0.2">
      <c r="A82" s="40" t="s">
        <v>21</v>
      </c>
      <c r="B82" s="40"/>
      <c r="D82" s="13">
        <v>0</v>
      </c>
      <c r="F82" s="13">
        <v>0</v>
      </c>
      <c r="H82" s="13">
        <v>0</v>
      </c>
      <c r="J82" s="13">
        <v>0</v>
      </c>
      <c r="L82" s="14">
        <v>0</v>
      </c>
      <c r="N82" s="13">
        <v>0</v>
      </c>
      <c r="P82" s="41">
        <v>0</v>
      </c>
      <c r="Q82" s="42"/>
      <c r="S82" s="13">
        <v>0</v>
      </c>
      <c r="U82" s="13">
        <v>0</v>
      </c>
      <c r="W82" s="14">
        <v>0</v>
      </c>
    </row>
    <row r="83" spans="1:23" ht="21.75" customHeight="1" x14ac:dyDescent="0.2">
      <c r="A83" s="43" t="s">
        <v>60</v>
      </c>
      <c r="B83" s="43"/>
      <c r="D83" s="16">
        <v>0</v>
      </c>
      <c r="F83" s="16">
        <f>SUM(F9:F82)</f>
        <v>139828785175</v>
      </c>
      <c r="H83" s="16">
        <f>SUM(H9:H82)</f>
        <v>-1307243828</v>
      </c>
      <c r="J83" s="16">
        <f>SUM(J9:J82)</f>
        <v>138521541347</v>
      </c>
      <c r="L83" s="17">
        <f>SUM(L9:L82)</f>
        <v>82.580000000000013</v>
      </c>
      <c r="N83" s="16">
        <f>SUM(N9:N82)</f>
        <v>75370647021</v>
      </c>
      <c r="Q83" s="16">
        <f>SUM(N83:P83)</f>
        <v>75370647021</v>
      </c>
      <c r="S83" s="16">
        <f>SUM(S9:S82)</f>
        <v>6996239275</v>
      </c>
      <c r="U83" s="16">
        <f>SUM(U9:U82)</f>
        <v>46647198323</v>
      </c>
      <c r="W83" s="17">
        <f>SUM(W9:W82)</f>
        <v>36.370000000000012</v>
      </c>
    </row>
  </sheetData>
  <mergeCells count="15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82:B82"/>
    <mergeCell ref="P82:Q82"/>
    <mergeCell ref="A83:B83"/>
    <mergeCell ref="A78:B78"/>
    <mergeCell ref="P78:Q78"/>
    <mergeCell ref="A79:B79"/>
    <mergeCell ref="P79:Q79"/>
    <mergeCell ref="A80:B80"/>
    <mergeCell ref="P80:Q80"/>
    <mergeCell ref="A81:B81"/>
    <mergeCell ref="P81:Q81"/>
  </mergeCells>
  <pageMargins left="0.39" right="0.39" top="0.39" bottom="0.39" header="0" footer="0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"/>
  <sheetViews>
    <sheetView rightToLeft="1" view="pageBreakPreview" zoomScaleNormal="100" zoomScaleSheetLayoutView="100" workbookViewId="0">
      <selection activeCell="X1" sqref="X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5.5703125" bestFit="1" customWidth="1"/>
    <col min="7" max="7" width="1.28515625" customWidth="1"/>
    <col min="8" max="8" width="13" customWidth="1"/>
    <col min="9" max="9" width="1.28515625" customWidth="1"/>
    <col min="10" max="10" width="15.5703125" bestFit="1" customWidth="1"/>
    <col min="11" max="11" width="1.28515625" customWidth="1"/>
    <col min="12" max="12" width="15.5703125" customWidth="1"/>
    <col min="13" max="13" width="1.28515625" customWidth="1"/>
    <col min="14" max="14" width="14.7109375" bestFit="1" customWidth="1"/>
    <col min="15" max="15" width="1.28515625" customWidth="1"/>
    <col min="16" max="16" width="15" bestFit="1" customWidth="1"/>
    <col min="17" max="17" width="2.140625" bestFit="1" customWidth="1"/>
    <col min="18" max="18" width="11.140625" bestFit="1" customWidth="1"/>
    <col min="19" max="19" width="13" customWidth="1"/>
    <col min="20" max="20" width="1.28515625" customWidth="1"/>
    <col min="21" max="21" width="15.5703125" customWidth="1"/>
    <col min="22" max="22" width="17.28515625" bestFit="1" customWidth="1"/>
  </cols>
  <sheetData>
    <row r="1" spans="1:22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2" ht="21.75" customHeight="1" x14ac:dyDescent="0.2">
      <c r="A2" s="49" t="s">
        <v>82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2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2" ht="14.45" customHeight="1" x14ac:dyDescent="0.2"/>
    <row r="5" spans="1:22" ht="14.45" customHeight="1" x14ac:dyDescent="0.2">
      <c r="A5" s="1" t="s">
        <v>137</v>
      </c>
      <c r="B5" s="50" t="s">
        <v>221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2" ht="14.45" customHeight="1" x14ac:dyDescent="0.2">
      <c r="D6" s="51" t="s">
        <v>100</v>
      </c>
      <c r="E6" s="51"/>
      <c r="F6" s="51"/>
      <c r="G6" s="51"/>
      <c r="H6" s="51"/>
      <c r="I6" s="51"/>
      <c r="J6" s="51"/>
      <c r="K6" s="51"/>
      <c r="L6" s="51"/>
      <c r="N6" s="51" t="s">
        <v>101</v>
      </c>
      <c r="O6" s="51"/>
      <c r="P6" s="51"/>
      <c r="Q6" s="51"/>
      <c r="R6" s="51"/>
      <c r="S6" s="51"/>
      <c r="T6" s="51"/>
      <c r="U6" s="51"/>
      <c r="V6" s="51"/>
    </row>
    <row r="7" spans="1:22" ht="14.45" customHeight="1" x14ac:dyDescent="0.2">
      <c r="D7" s="3"/>
      <c r="E7" s="3"/>
      <c r="F7" s="3"/>
      <c r="G7" s="3"/>
      <c r="H7" s="3"/>
      <c r="I7" s="3"/>
      <c r="J7" s="52" t="s">
        <v>60</v>
      </c>
      <c r="K7" s="52"/>
      <c r="L7" s="52"/>
      <c r="N7" s="52"/>
      <c r="O7" s="52"/>
      <c r="P7" s="52"/>
      <c r="Q7" s="52"/>
      <c r="R7" s="52"/>
      <c r="S7" s="52"/>
      <c r="T7" s="52" t="s">
        <v>60</v>
      </c>
      <c r="U7" s="52"/>
      <c r="V7" s="52"/>
    </row>
    <row r="8" spans="1:22" ht="14.45" customHeight="1" x14ac:dyDescent="0.2">
      <c r="A8" s="51" t="s">
        <v>102</v>
      </c>
      <c r="B8" s="51"/>
      <c r="D8" s="21" t="s">
        <v>103</v>
      </c>
      <c r="F8" s="21" t="s">
        <v>104</v>
      </c>
      <c r="H8" s="21" t="s">
        <v>105</v>
      </c>
      <c r="J8" s="22" t="s">
        <v>79</v>
      </c>
      <c r="K8" s="3"/>
      <c r="L8" s="22" t="s">
        <v>87</v>
      </c>
      <c r="N8" s="21" t="s">
        <v>103</v>
      </c>
      <c r="P8" s="51" t="s">
        <v>104</v>
      </c>
      <c r="Q8" s="51"/>
      <c r="R8" s="51" t="s">
        <v>105</v>
      </c>
      <c r="S8" s="51"/>
      <c r="U8" s="22" t="s">
        <v>79</v>
      </c>
      <c r="V8" s="22" t="s">
        <v>87</v>
      </c>
    </row>
    <row r="9" spans="1:22" ht="18.75" x14ac:dyDescent="0.2">
      <c r="A9" s="44" t="s">
        <v>41</v>
      </c>
      <c r="B9" s="44"/>
      <c r="D9" s="30">
        <v>0</v>
      </c>
      <c r="E9" s="31"/>
      <c r="F9" s="30">
        <v>21503162922</v>
      </c>
      <c r="G9" s="31"/>
      <c r="H9" s="30">
        <v>0</v>
      </c>
      <c r="I9" s="31"/>
      <c r="J9" s="30">
        <v>21503162922</v>
      </c>
      <c r="K9" s="31"/>
      <c r="L9" s="32">
        <v>12.82</v>
      </c>
      <c r="M9" s="31"/>
      <c r="N9" s="30">
        <v>0</v>
      </c>
      <c r="O9" s="31"/>
      <c r="P9" s="41">
        <v>43913037189</v>
      </c>
      <c r="Q9" s="41"/>
      <c r="R9" s="53">
        <v>0</v>
      </c>
      <c r="S9" s="53"/>
      <c r="T9" s="30">
        <v>22409874267</v>
      </c>
      <c r="U9" s="33">
        <v>43913037189</v>
      </c>
      <c r="V9" s="34">
        <v>34.22</v>
      </c>
    </row>
    <row r="10" spans="1:22" ht="21.75" thickBot="1" x14ac:dyDescent="0.25">
      <c r="A10" s="43" t="s">
        <v>60</v>
      </c>
      <c r="B10" s="43"/>
      <c r="D10" s="16">
        <f>SUM(D9)</f>
        <v>0</v>
      </c>
      <c r="E10" s="16">
        <f t="shared" ref="E10:V10" si="0">SUM(E9)</f>
        <v>0</v>
      </c>
      <c r="F10" s="16">
        <f t="shared" si="0"/>
        <v>21503162922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21503162922</v>
      </c>
      <c r="K10" s="16">
        <f t="shared" si="0"/>
        <v>0</v>
      </c>
      <c r="L10" s="17">
        <f t="shared" si="0"/>
        <v>12.82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6">
        <f t="shared" si="0"/>
        <v>43913037189</v>
      </c>
      <c r="Q10" s="16">
        <f t="shared" si="0"/>
        <v>0</v>
      </c>
      <c r="R10" s="54">
        <f t="shared" si="0"/>
        <v>0</v>
      </c>
      <c r="S10" s="54"/>
      <c r="T10" s="16">
        <f t="shared" si="0"/>
        <v>22409874267</v>
      </c>
      <c r="U10" s="16">
        <f t="shared" si="0"/>
        <v>43913037189</v>
      </c>
      <c r="V10" s="17">
        <f t="shared" si="0"/>
        <v>34.22</v>
      </c>
    </row>
    <row r="11" spans="1:22" ht="13.5" thickTop="1" x14ac:dyDescent="0.2"/>
  </sheetData>
  <mergeCells count="18">
    <mergeCell ref="T7:V7"/>
    <mergeCell ref="P8:Q8"/>
    <mergeCell ref="A1:U1"/>
    <mergeCell ref="A2:U2"/>
    <mergeCell ref="A3:U3"/>
    <mergeCell ref="B5:U5"/>
    <mergeCell ref="D6:L6"/>
    <mergeCell ref="N6:V6"/>
    <mergeCell ref="N7:P7"/>
    <mergeCell ref="Q7:S7"/>
    <mergeCell ref="J7:L7"/>
    <mergeCell ref="A9:B9"/>
    <mergeCell ref="P9:Q9"/>
    <mergeCell ref="A10:B10"/>
    <mergeCell ref="R8:S8"/>
    <mergeCell ref="R9:S9"/>
    <mergeCell ref="R10:S10"/>
    <mergeCell ref="A8:B8"/>
  </mergeCells>
  <pageMargins left="0.39" right="0.39" top="0.39" bottom="0.39" header="0" footer="0"/>
  <pageSetup paperSize="9" scale="7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rightToLeft="1" zoomScaleNormal="100" workbookViewId="0">
      <selection activeCell="U1" sqref="U1"/>
    </sheetView>
  </sheetViews>
  <sheetFormatPr defaultRowHeight="12.75" x14ac:dyDescent="0.2"/>
  <cols>
    <col min="1" max="1" width="6.7109375" bestFit="1" customWidth="1"/>
    <col min="2" max="2" width="24.4257812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3.85546875" bestFit="1" customWidth="1"/>
    <col min="9" max="9" width="1.28515625" customWidth="1"/>
    <col min="10" max="10" width="13.85546875" bestFit="1" customWidth="1"/>
    <col min="11" max="11" width="1.28515625" customWidth="1"/>
    <col min="12" max="12" width="15" bestFit="1" customWidth="1"/>
    <col min="13" max="13" width="1.28515625" customWidth="1"/>
    <col min="14" max="14" width="15.42578125" bestFit="1" customWidth="1"/>
    <col min="15" max="15" width="1.28515625" customWidth="1"/>
    <col min="16" max="16" width="13.85546875" bestFit="1" customWidth="1"/>
    <col min="17" max="17" width="1.28515625" customWidth="1"/>
    <col min="18" max="18" width="15" bestFit="1" customWidth="1"/>
    <col min="19" max="19" width="0.28515625" customWidth="1"/>
  </cols>
  <sheetData>
    <row r="1" spans="1:18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21.75" customHeight="1" x14ac:dyDescent="0.2">
      <c r="A2" s="49" t="s">
        <v>82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ht="14.45" customHeight="1" x14ac:dyDescent="0.2"/>
    <row r="5" spans="1:18" ht="14.45" customHeight="1" x14ac:dyDescent="0.2">
      <c r="A5" s="1" t="s">
        <v>138</v>
      </c>
      <c r="B5" s="50" t="s">
        <v>139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4.45" customHeight="1" x14ac:dyDescent="0.2">
      <c r="D6" s="45" t="s">
        <v>100</v>
      </c>
      <c r="E6" s="45"/>
      <c r="F6" s="45"/>
      <c r="G6" s="45"/>
      <c r="H6" s="45"/>
      <c r="I6" s="45"/>
      <c r="J6" s="45"/>
      <c r="L6" s="45" t="s">
        <v>101</v>
      </c>
      <c r="M6" s="45"/>
      <c r="N6" s="45"/>
      <c r="O6" s="45"/>
      <c r="P6" s="45"/>
      <c r="Q6" s="45"/>
      <c r="R6" s="4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5" t="s">
        <v>140</v>
      </c>
      <c r="B8" s="45"/>
      <c r="D8" s="2" t="s">
        <v>141</v>
      </c>
      <c r="F8" s="2" t="s">
        <v>104</v>
      </c>
      <c r="H8" s="2" t="s">
        <v>105</v>
      </c>
      <c r="J8" s="2" t="s">
        <v>60</v>
      </c>
      <c r="L8" s="2" t="s">
        <v>141</v>
      </c>
      <c r="N8" s="2" t="s">
        <v>104</v>
      </c>
      <c r="P8" s="2" t="s">
        <v>105</v>
      </c>
      <c r="R8" s="2" t="s">
        <v>60</v>
      </c>
    </row>
    <row r="9" spans="1:18" ht="21.75" customHeight="1" x14ac:dyDescent="0.2">
      <c r="A9" s="46" t="s">
        <v>72</v>
      </c>
      <c r="B9" s="46"/>
      <c r="D9" s="6">
        <v>2444880442</v>
      </c>
      <c r="F9" s="6">
        <v>1286224209</v>
      </c>
      <c r="H9" s="6">
        <v>1319003759</v>
      </c>
      <c r="J9" s="6">
        <v>5050108410</v>
      </c>
      <c r="L9" s="6">
        <v>9246310308</v>
      </c>
      <c r="N9" s="6">
        <v>1245811920</v>
      </c>
      <c r="P9" s="6">
        <v>1319003759</v>
      </c>
      <c r="R9" s="6">
        <v>11811125987</v>
      </c>
    </row>
    <row r="10" spans="1:18" ht="21.75" customHeight="1" x14ac:dyDescent="0.2">
      <c r="A10" s="44" t="s">
        <v>142</v>
      </c>
      <c r="B10" s="44"/>
      <c r="D10" s="9">
        <v>0</v>
      </c>
      <c r="F10" s="9">
        <v>0</v>
      </c>
      <c r="H10" s="9">
        <v>0</v>
      </c>
      <c r="J10" s="9">
        <v>0</v>
      </c>
      <c r="L10" s="9">
        <v>118889649</v>
      </c>
      <c r="N10" s="9">
        <v>0</v>
      </c>
      <c r="P10" s="9">
        <v>0</v>
      </c>
      <c r="R10" s="9">
        <v>118889649</v>
      </c>
    </row>
    <row r="11" spans="1:18" ht="21.75" customHeight="1" x14ac:dyDescent="0.2">
      <c r="A11" s="44" t="s">
        <v>143</v>
      </c>
      <c r="B11" s="44"/>
      <c r="D11" s="9">
        <v>0</v>
      </c>
      <c r="F11" s="9">
        <v>0</v>
      </c>
      <c r="H11" s="9">
        <v>0</v>
      </c>
      <c r="J11" s="9">
        <v>0</v>
      </c>
      <c r="L11" s="9">
        <v>1666621774</v>
      </c>
      <c r="N11" s="9">
        <v>0</v>
      </c>
      <c r="P11" s="9">
        <v>-137062500</v>
      </c>
      <c r="R11" s="9">
        <v>1529559274</v>
      </c>
    </row>
    <row r="12" spans="1:18" ht="21.75" customHeight="1" x14ac:dyDescent="0.2">
      <c r="A12" s="44" t="s">
        <v>144</v>
      </c>
      <c r="B12" s="44"/>
      <c r="D12" s="9">
        <v>0</v>
      </c>
      <c r="F12" s="9">
        <v>0</v>
      </c>
      <c r="H12" s="9">
        <v>0</v>
      </c>
      <c r="J12" s="9">
        <v>0</v>
      </c>
      <c r="L12" s="9">
        <v>3171386723</v>
      </c>
      <c r="N12" s="9">
        <v>0</v>
      </c>
      <c r="P12" s="9">
        <v>-43137500</v>
      </c>
      <c r="R12" s="9">
        <v>3128249223</v>
      </c>
    </row>
    <row r="13" spans="1:18" ht="21.75" customHeight="1" x14ac:dyDescent="0.2">
      <c r="A13" s="44" t="s">
        <v>145</v>
      </c>
      <c r="B13" s="44"/>
      <c r="D13" s="9">
        <v>0</v>
      </c>
      <c r="F13" s="9">
        <v>0</v>
      </c>
      <c r="H13" s="9">
        <v>0</v>
      </c>
      <c r="J13" s="9">
        <v>0</v>
      </c>
      <c r="L13" s="9">
        <v>1146598616</v>
      </c>
      <c r="N13" s="9">
        <v>0</v>
      </c>
      <c r="P13" s="9">
        <v>-77750000</v>
      </c>
      <c r="R13" s="9">
        <v>1068848616</v>
      </c>
    </row>
    <row r="14" spans="1:18" ht="21.75" customHeight="1" x14ac:dyDescent="0.2">
      <c r="A14" s="44" t="str">
        <f>اوراق!A9</f>
        <v>اوراق تامین مالی جمعی ایساپاسا</v>
      </c>
      <c r="B14" s="44"/>
      <c r="D14" s="9">
        <v>70491780</v>
      </c>
      <c r="F14" s="9">
        <v>0</v>
      </c>
      <c r="H14" s="9">
        <v>0</v>
      </c>
      <c r="J14" s="9">
        <f>D14</f>
        <v>70491780</v>
      </c>
      <c r="L14" s="9">
        <v>596830475</v>
      </c>
      <c r="N14" s="9">
        <v>0</v>
      </c>
      <c r="P14" s="9">
        <v>0</v>
      </c>
      <c r="R14" s="9">
        <f>L14</f>
        <v>596830475</v>
      </c>
    </row>
    <row r="15" spans="1:18" ht="21.75" customHeight="1" x14ac:dyDescent="0.2">
      <c r="A15" s="44" t="str">
        <f>اوراق!A10</f>
        <v>اوراق تامین مالی جمعی ایسا شمیم</v>
      </c>
      <c r="B15" s="44"/>
      <c r="D15" s="9">
        <v>495491786</v>
      </c>
      <c r="F15" s="9">
        <v>0</v>
      </c>
      <c r="H15" s="9">
        <v>0</v>
      </c>
      <c r="J15" s="9">
        <f t="shared" ref="J15:J20" si="0">D15</f>
        <v>495491786</v>
      </c>
      <c r="L15" s="9">
        <v>3612295059</v>
      </c>
      <c r="N15" s="9">
        <v>0</v>
      </c>
      <c r="P15" s="9">
        <v>0</v>
      </c>
      <c r="R15" s="9">
        <f t="shared" ref="R15:R20" si="1">L15</f>
        <v>3612295059</v>
      </c>
    </row>
    <row r="16" spans="1:18" ht="21.75" customHeight="1" x14ac:dyDescent="0.2">
      <c r="A16" s="44" t="str">
        <f>اوراق!A11</f>
        <v>اوراق  تامین مالی جمعی ایساکران</v>
      </c>
      <c r="B16" s="44"/>
      <c r="D16" s="9">
        <v>408719748</v>
      </c>
      <c r="F16" s="9">
        <v>0</v>
      </c>
      <c r="H16" s="9">
        <v>0</v>
      </c>
      <c r="J16" s="9">
        <f t="shared" si="0"/>
        <v>408719748</v>
      </c>
      <c r="L16" s="9">
        <v>2333657952</v>
      </c>
      <c r="N16" s="9">
        <v>0</v>
      </c>
      <c r="P16" s="9">
        <v>0</v>
      </c>
      <c r="R16" s="9">
        <f t="shared" si="1"/>
        <v>2333657952</v>
      </c>
    </row>
    <row r="17" spans="1:18" ht="21.75" customHeight="1" x14ac:dyDescent="0.2">
      <c r="A17" s="44" t="str">
        <f>اوراق!A12</f>
        <v>اوراق  تامین مالی جمعی ایساولوو</v>
      </c>
      <c r="B17" s="44"/>
      <c r="D17" s="9">
        <v>397808250</v>
      </c>
      <c r="F17" s="9">
        <v>0</v>
      </c>
      <c r="H17" s="9">
        <v>0</v>
      </c>
      <c r="J17" s="9">
        <f t="shared" si="0"/>
        <v>397808250</v>
      </c>
      <c r="L17" s="9">
        <v>1217534242</v>
      </c>
      <c r="N17" s="9">
        <v>0</v>
      </c>
      <c r="P17" s="9">
        <v>0</v>
      </c>
      <c r="R17" s="9">
        <f t="shared" si="1"/>
        <v>1217534242</v>
      </c>
    </row>
    <row r="18" spans="1:18" ht="21.75" customHeight="1" x14ac:dyDescent="0.2">
      <c r="A18" s="44" t="str">
        <f>اوراق!A13</f>
        <v>اوراق  تامین مالی جمعی ایساخیام</v>
      </c>
      <c r="B18" s="44"/>
      <c r="D18" s="9">
        <v>373698614</v>
      </c>
      <c r="F18" s="9">
        <v>0</v>
      </c>
      <c r="H18" s="9">
        <v>0</v>
      </c>
      <c r="J18" s="9">
        <f t="shared" si="0"/>
        <v>373698614</v>
      </c>
      <c r="L18" s="9">
        <v>807671198</v>
      </c>
      <c r="N18" s="9">
        <v>0</v>
      </c>
      <c r="P18" s="9">
        <v>0</v>
      </c>
      <c r="R18" s="9">
        <f t="shared" si="1"/>
        <v>807671198</v>
      </c>
    </row>
    <row r="19" spans="1:18" ht="21.75" customHeight="1" x14ac:dyDescent="0.2">
      <c r="A19" s="44" t="str">
        <f>اوراق!A14</f>
        <v>اوراق  تامین مالی جمعی ایساطوسی</v>
      </c>
      <c r="B19" s="44"/>
      <c r="D19" s="9">
        <v>172646019</v>
      </c>
      <c r="F19" s="9">
        <v>0</v>
      </c>
      <c r="H19" s="9">
        <v>0</v>
      </c>
      <c r="J19" s="9">
        <f t="shared" si="0"/>
        <v>172646019</v>
      </c>
      <c r="L19" s="9">
        <v>172646019</v>
      </c>
      <c r="N19" s="9">
        <v>0</v>
      </c>
      <c r="P19" s="9">
        <v>0</v>
      </c>
      <c r="R19" s="9">
        <f t="shared" si="1"/>
        <v>172646019</v>
      </c>
    </row>
    <row r="20" spans="1:18" ht="21.75" customHeight="1" x14ac:dyDescent="0.2">
      <c r="A20" s="44" t="str">
        <f>اوراق!A15</f>
        <v>اوراق  تامین مالی جمعی ایساقطعه</v>
      </c>
      <c r="B20" s="44"/>
      <c r="D20" s="9">
        <v>813698622</v>
      </c>
      <c r="F20" s="9">
        <v>0</v>
      </c>
      <c r="H20" s="9">
        <v>0</v>
      </c>
      <c r="J20" s="9">
        <f t="shared" si="0"/>
        <v>813698622</v>
      </c>
      <c r="L20" s="9">
        <v>813698622</v>
      </c>
      <c r="N20" s="9">
        <v>0</v>
      </c>
      <c r="P20" s="9">
        <v>0</v>
      </c>
      <c r="R20" s="9">
        <f t="shared" si="1"/>
        <v>813698622</v>
      </c>
    </row>
    <row r="21" spans="1:18" ht="21.75" customHeight="1" x14ac:dyDescent="0.2">
      <c r="A21" s="43" t="s">
        <v>60</v>
      </c>
      <c r="B21" s="43"/>
      <c r="D21" s="16">
        <v>2444880442</v>
      </c>
      <c r="F21" s="16">
        <v>1286224209</v>
      </c>
      <c r="H21" s="16">
        <v>1319003759</v>
      </c>
      <c r="J21" s="16">
        <v>5050108410</v>
      </c>
      <c r="L21" s="16">
        <v>15349807070</v>
      </c>
      <c r="N21" s="16">
        <v>1245811920</v>
      </c>
      <c r="P21" s="16">
        <v>1061053759</v>
      </c>
      <c r="R21" s="16">
        <v>17656672749</v>
      </c>
    </row>
  </sheetData>
  <mergeCells count="20">
    <mergeCell ref="A1:R1"/>
    <mergeCell ref="A2:R2"/>
    <mergeCell ref="A3:R3"/>
    <mergeCell ref="B5:R5"/>
    <mergeCell ref="D6:J6"/>
    <mergeCell ref="L6:R6"/>
    <mergeCell ref="A13:B13"/>
    <mergeCell ref="A21:B21"/>
    <mergeCell ref="A8:B8"/>
    <mergeCell ref="A9:B9"/>
    <mergeCell ref="A10:B10"/>
    <mergeCell ref="A11:B11"/>
    <mergeCell ref="A12:B12"/>
    <mergeCell ref="A14:B14"/>
    <mergeCell ref="A15:B15"/>
    <mergeCell ref="A16:B16"/>
    <mergeCell ref="A17:B17"/>
    <mergeCell ref="A18:B18"/>
    <mergeCell ref="A19:B19"/>
    <mergeCell ref="A20:B20"/>
  </mergeCells>
  <pageMargins left="0.39" right="0.39" top="0.39" bottom="0.39" header="0" footer="0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صورت وضعیت</vt:lpstr>
      <vt:lpstr>سهام</vt:lpstr>
      <vt:lpstr>سپرده کالایی</vt:lpstr>
      <vt:lpstr>اوراق</vt:lpstr>
      <vt:lpstr>سپرده</vt:lpstr>
      <vt:lpstr>درآمد</vt:lpstr>
      <vt:lpstr>درآمد سرمایه گذاری در سهام</vt:lpstr>
      <vt:lpstr>درآمد سرمایه گذاری در سپرده کال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سپرده کال'!Print_Area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No1</cp:lastModifiedBy>
  <dcterms:created xsi:type="dcterms:W3CDTF">2025-10-22T08:47:57Z</dcterms:created>
  <dcterms:modified xsi:type="dcterms:W3CDTF">2025-10-26T06:35:50Z</dcterms:modified>
</cp:coreProperties>
</file>