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مشترک\1404\صورت وضعیت پرتفوی\"/>
    </mc:Choice>
  </mc:AlternateContent>
  <xr:revisionPtr revIDLastSave="0" documentId="13_ncr:1_{E6CAFE94-02CB-4A4B-ACA4-C7E38A013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پرده کالایی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اوراق!$A$1:$AM$15</definedName>
    <definedName name="_xlnm.Print_Area" localSheetId="5">درآمد!$A$1:$K$13</definedName>
    <definedName name="_xlnm.Print_Area" localSheetId="15">'درآمد اعمال اختیار'!$A$1:$Z$12</definedName>
    <definedName name="_xlnm.Print_Area" localSheetId="9">'درآمد سپرده بانکی'!$A$1:$K$12</definedName>
    <definedName name="_xlnm.Print_Area" localSheetId="7">'درآمد سپرده کالایی'!$A$1:$X$10</definedName>
    <definedName name="_xlnm.Print_Area" localSheetId="8">'درآمد سرمایه گذاری در اوراق به'!$A$1:$S$16</definedName>
    <definedName name="_xlnm.Print_Area" localSheetId="6">'درآمد سرمایه گذاری در سهام'!$A$1:$X$75</definedName>
    <definedName name="_xlnm.Print_Area" localSheetId="11">'درآمد سود سهام'!$A$1:$T$13</definedName>
    <definedName name="_xlnm.Print_Area" localSheetId="16">'درآمد ناشی از تغییر قیمت اوراق'!$A$1:$S$46</definedName>
    <definedName name="_xlnm.Print_Area" localSheetId="14">'درآمد ناشی از فروش'!$A$1:$S$58</definedName>
    <definedName name="_xlnm.Print_Area" localSheetId="10">'سایر درآمدها'!$A$1:$G$11</definedName>
    <definedName name="_xlnm.Print_Area" localSheetId="4">سپرده!$A$1:$M$13</definedName>
    <definedName name="_xlnm.Print_Area" localSheetId="2">'سپرده کالایی'!$A$1:$AC$10</definedName>
    <definedName name="_xlnm.Print_Area" localSheetId="12">'سود اوراق بهادار'!$A$1:$U$11</definedName>
    <definedName name="_xlnm.Print_Area" localSheetId="13">'سود سپرده بانکی'!$A$1:$N$12</definedName>
    <definedName name="_xlnm.Print_Area" localSheetId="1">سهام!$A$1:$AC$61</definedName>
    <definedName name="_xlnm.Print_Area" localSheetId="0">'صورت وضعیت'!$A$1:$C$6</definedName>
  </definedNames>
  <calcPr calcId="181029"/>
</workbook>
</file>

<file path=xl/calcChain.xml><?xml version="1.0" encoding="utf-8"?>
<calcChain xmlns="http://schemas.openxmlformats.org/spreadsheetml/2006/main">
  <c r="AH13" i="5" l="1"/>
  <c r="R13" i="11"/>
  <c r="R14" i="11"/>
  <c r="R12" i="11"/>
  <c r="L14" i="11"/>
  <c r="L13" i="11"/>
  <c r="L12" i="11"/>
  <c r="J16" i="11"/>
  <c r="J13" i="11"/>
  <c r="J14" i="11"/>
  <c r="J15" i="11"/>
  <c r="J12" i="11"/>
  <c r="F13" i="8"/>
  <c r="W75" i="9"/>
  <c r="U75" i="9"/>
  <c r="S75" i="9"/>
  <c r="Q75" i="9"/>
  <c r="N75" i="9"/>
  <c r="L75" i="9"/>
  <c r="J75" i="9"/>
  <c r="H75" i="9"/>
  <c r="F75" i="9"/>
  <c r="W10" i="23"/>
  <c r="U10" i="23"/>
  <c r="Q10" i="23"/>
  <c r="L10" i="23"/>
  <c r="J10" i="23"/>
  <c r="F10" i="23"/>
  <c r="L13" i="7"/>
  <c r="AL14" i="5"/>
  <c r="T14" i="5"/>
  <c r="R14" i="5"/>
  <c r="AH14" i="5"/>
  <c r="AB11" i="5"/>
  <c r="AB14" i="5" s="1"/>
  <c r="AB61" i="2"/>
  <c r="Z61" i="2"/>
  <c r="X61" i="2"/>
  <c r="R61" i="2"/>
  <c r="N61" i="2"/>
  <c r="J61" i="2"/>
  <c r="H61" i="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H10" i="22"/>
  <c r="G10" i="22"/>
  <c r="F10" i="22"/>
  <c r="AJ13" i="5" l="1"/>
  <c r="AJ14" i="5" s="1"/>
</calcChain>
</file>

<file path=xl/sharedStrings.xml><?xml version="1.0" encoding="utf-8"?>
<sst xmlns="http://schemas.openxmlformats.org/spreadsheetml/2006/main" count="587" uniqueCount="210">
  <si>
    <t>صندوق سرمایه‌گذاری مشترک ایساتیس پویای یزد</t>
  </si>
  <si>
    <t>صورت وضعیت پرتفوی</t>
  </si>
  <si>
    <t>برای ماه منتهی به 1404/02/27</t>
  </si>
  <si>
    <t>-1</t>
  </si>
  <si>
    <t>سرمایه گذاری ها</t>
  </si>
  <si>
    <t>-1-1</t>
  </si>
  <si>
    <t>سرمایه گذاری در سهام و حق تقدم سهام</t>
  </si>
  <si>
    <t>1404/01/27</t>
  </si>
  <si>
    <t>تغییرات طی دوره</t>
  </si>
  <si>
    <t>1404/02/27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</si>
  <si>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</si>
  <si>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</si>
  <si>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</si>
  <si>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</si>
  <si>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</si>
  <si>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</si>
  <si>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</si>
  <si>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</si>
  <si>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</si>
  <si>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</si>
  <si>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باما</t>
  </si>
  <si>
    <t>بانک صادرات ایران</t>
  </si>
  <si>
    <t>بیمه زندگی ایساتیس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</si>
  <si>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</si>
  <si>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</si>
  <si>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</si>
  <si>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</si>
  <si>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</si>
  <si>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</si>
  <si>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پست پیشگامان</t>
  </si>
  <si>
    <t>پلیمر آریا ساسول</t>
  </si>
  <si>
    <t>تولید انرژی برق شمس پاسارگاد</t>
  </si>
  <si>
    <t>تولیدی‌ کاشی‌ تکسرام‌</t>
  </si>
  <si>
    <t>چینی ایران</t>
  </si>
  <si>
    <t>ح . معدنی‌وصنعتی‌چادرملو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</si>
  <si>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</si>
  <si>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</si>
  <si>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</si>
  <si>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</si>
  <si>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</si>
  <si>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</si>
  <si>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</si>
  <si>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</si>
  <si>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</si>
  <si>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</si>
  <si>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</si>
  <si>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ایلام‌</t>
  </si>
  <si>
    <t>سیمان‌ تهران‌</t>
  </si>
  <si>
    <t>شیمی‌ داروئی‌ داروپخش‌</t>
  </si>
  <si>
    <t>صنایع پتروشیمی خلیج فارس</t>
  </si>
  <si>
    <t>صنایع پتروشیمی کرمانشاه</t>
  </si>
  <si>
    <t>عطرین نخ قم</t>
  </si>
  <si>
    <t>فجر انرژی خلیج فارس</t>
  </si>
  <si>
    <t>فرانسوز یزد</t>
  </si>
  <si>
    <t>فولاد امیرکبیرکاشان</t>
  </si>
  <si>
    <t>فولاد مبارکه اصفهان</t>
  </si>
  <si>
    <t>قاسم ایران</t>
  </si>
  <si>
    <t>قنداصفهان‌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</si>
  <si>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</si>
  <si>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</si>
  <si>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</si>
  <si>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</si>
  <si>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</si>
  <si>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مجتمع صنایع لاستیک یزد</t>
  </si>
  <si>
    <t>معدنی‌وصنعتی‌چادرملو</t>
  </si>
  <si>
    <t>ملی‌ سرب‌وروی‌ ایران‌</t>
  </si>
  <si>
    <t>ملی‌ صنایع‌ مس‌ ایران‌</t>
  </si>
  <si>
    <t>نفت سپاهان</t>
  </si>
  <si>
    <t>سرمایه گذاری مهر</t>
  </si>
  <si>
    <t>صنایع‌شیمیایی‌سینا</t>
  </si>
  <si>
    <t>آهن و فولاد غدیر ایرانیان</t>
  </si>
  <si>
    <t>بانک تجارت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</si>
  <si>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</si>
  <si>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</si>
  <si>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</si>
  <si>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</si>
  <si>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</si>
  <si>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</si>
  <si>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</si>
  <si>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</si>
  <si>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</si>
  <si>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</si>
  <si>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</si>
  <si>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</si>
  <si>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</si>
  <si>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</si>
  <si>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</si>
  <si>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</si>
  <si>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</si>
  <si>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</si>
  <si>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</si>
  <si>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</si>
  <si>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</si>
  <si>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</si>
  <si>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</si>
  <si>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</si>
  <si>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</si>
  <si>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0.59%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</si>
  <si>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</si>
  <si>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</si>
  <si>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</si>
  <si>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</si>
  <si>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</si>
  <si>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</si>
  <si>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</si>
  <si>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</si>
  <si>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</si>
  <si>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</si>
  <si>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</si>
  <si>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</si>
  <si>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</si>
  <si>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</si>
  <si>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</si>
  <si>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</si>
  <si>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</si>
  <si>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</si>
  <si>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</si>
  <si>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</si>
  <si>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</si>
  <si>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</si>
  <si>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</si>
  <si>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</si>
  <si>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کارخانجات‌داروپخش‌</t>
  </si>
  <si>
    <t>صنایع گلدیران</t>
  </si>
  <si>
    <t>داروسازی دانا</t>
  </si>
  <si>
    <t>صنایع فروآلیاژ ایران</t>
  </si>
  <si>
    <t>ذوب آهن اصفهان</t>
  </si>
  <si>
    <t>پالایش نفت بندرعباس</t>
  </si>
  <si>
    <t>کاشی‌ پارس‌</t>
  </si>
  <si>
    <t>فولاد کاوه جنوب کیش</t>
  </si>
  <si>
    <t>صنعتی‌ بهشهر</t>
  </si>
  <si>
    <t>بیمه پردیس 50% تادیه</t>
  </si>
  <si>
    <t>سیمان‌ بهبهان‌</t>
  </si>
  <si>
    <t>بانک سامان</t>
  </si>
  <si>
    <t>گروه توسعه مالی مهرآیندگان</t>
  </si>
  <si>
    <t>صنایع ارتباطی آوا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</si>
  <si>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</si>
  <si>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</si>
  <si>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</si>
  <si>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</si>
  <si>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</si>
  <si>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اندیمشک07-6ماهه23%</t>
  </si>
  <si>
    <t>صکوک مرابحه اندیمشک71-6ماهه23%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</si>
  <si>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</si>
  <si>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</si>
  <si>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</si>
  <si>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</si>
  <si>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</si>
  <si>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</si>
  <si>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</si>
  <si>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</si>
  <si>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</si>
  <si>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</si>
  <si>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</si>
  <si>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</si>
  <si>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</si>
  <si>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</si>
  <si>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</si>
  <si>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</si>
  <si>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1403/12/08</t>
  </si>
  <si>
    <t>1404/02/15</t>
  </si>
  <si>
    <t>1404/01/25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</si>
  <si>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</si>
  <si>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</si>
  <si>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</si>
  <si>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</si>
  <si>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</si>
  <si>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</si>
  <si>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</si>
  <si>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</si>
  <si>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</si>
  <si>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</si>
  <si>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</si>
  <si>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</si>
  <si>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</si>
  <si>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</si>
  <si>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</si>
  <si>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</si>
  <si>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</si>
  <si>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</si>
  <si>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</si>
  <si>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</si>
  <si>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</si>
  <si>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</si>
  <si>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</si>
  <si>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</si>
  <si>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</si>
  <si>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</si>
  <si>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</si>
  <si>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2_1</t>
  </si>
  <si>
    <t>-</t>
  </si>
  <si>
    <t>اوراق تامین مالی جمعی ایساپاسا</t>
  </si>
  <si>
    <t>1403/11/06</t>
  </si>
  <si>
    <t>1404/11/06</t>
  </si>
  <si>
    <t>اوراق تامین مالی جمعی ایساآروک</t>
  </si>
  <si>
    <t>1403/11/17</t>
  </si>
  <si>
    <t>1404/02/17</t>
  </si>
  <si>
    <t>اوراق تامین مالی جمعی ایسا شمیم</t>
  </si>
  <si>
    <t>1404/12/22</t>
  </si>
  <si>
    <t>اوراق مشارکت تامین مالی جمعی ایساکران</t>
  </si>
  <si>
    <t>1404/02/13</t>
  </si>
  <si>
    <t>1405/02/12</t>
  </si>
  <si>
    <t>بانک ملی</t>
  </si>
  <si>
    <t>بانک خاورمیانه</t>
  </si>
  <si>
    <t>بانک پاساگارد</t>
  </si>
  <si>
    <t>درآمد حاصل از سرمایه گذاری در سپرده کالایی</t>
  </si>
  <si>
    <t>2_2</t>
  </si>
  <si>
    <t>درآمد حاصل از سرمایه­گذاری درسپرده کالایی</t>
  </si>
  <si>
    <t>بانک پاسارگاد</t>
  </si>
  <si>
    <t>خیر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</si>
</sst>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5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4286250</xdr:colOff>
      <xdr:row>3</xdr:row>
      <xdr:rowOff>31750</xdr:rowOff>
    </xdr:from>
    <xdr:to>
      <xdr:col>2</xdr:col>
      <xdr:colOff>892175</xdr:colOff>
      <xdr:row>5</xdr:row>
      <xdr:rowOff>2909359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B84366-F061-4453-BD73-E6207350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057825" y="936625"/>
          <a:ext cx="4479925" cy="4512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60" zoomScaleNormal="100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16" t="s">
        <v>0</v>
      </c>
      <c r="B1" s="16"/>
      <c r="C1" s="16"/>
    </row>
    <row r="2" spans="1:3" ht="21.75" customHeight="1" x14ac:dyDescent="0.2">
      <c r="A2" s="16" t="s">
        <v>1</v>
      </c>
      <c r="B2" s="16"/>
      <c r="C2" s="16"/>
    </row>
    <row r="3" spans="1:3" ht="21.75" customHeight="1" x14ac:dyDescent="0.2">
      <c r="A3" s="16" t="s">
        <v>2</v>
      </c>
      <c r="B3" s="16"/>
      <c r="C3" s="16"/>
    </row>
    <row r="4" spans="1:3" ht="7.35" customHeight="1" x14ac:dyDescent="0.2"/>
    <row r="5" spans="1:3" ht="123.6" customHeight="1" x14ac:dyDescent="0.2">
      <c r="A5" s="32"/>
      <c r="B5" s="32"/>
      <c r="C5" s="32"/>
    </row>
    <row r="6" spans="1:3" ht="231.75" customHeight="1" x14ac:dyDescent="0.2">
      <c r="A6" s="32"/>
      <c r="B6" s="32"/>
      <c r="C6" s="32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4.45" customHeight="1" x14ac:dyDescent="0.2"/>
    <row r="5" spans="1:10" ht="14.45" customHeight="1" x14ac:dyDescent="0.2">
      <c r="A5" s="1" t="s">
        <v>143</v>
      </c>
      <c r="B5" s="17" t="s">
        <v>144</v>
      </c>
      <c r="C5" s="17"/>
      <c r="D5" s="17"/>
      <c r="E5" s="17"/>
      <c r="F5" s="17"/>
      <c r="G5" s="17"/>
      <c r="H5" s="17"/>
      <c r="I5" s="17"/>
      <c r="J5" s="17"/>
    </row>
    <row r="6" spans="1:10" ht="14.45" customHeight="1" x14ac:dyDescent="0.2">
      <c r="D6" s="18" t="s">
        <v>116</v>
      </c>
      <c r="E6" s="18"/>
      <c r="F6" s="18"/>
      <c r="H6" s="18" t="s">
        <v>117</v>
      </c>
      <c r="I6" s="18"/>
      <c r="J6" s="18"/>
    </row>
    <row r="7" spans="1:10" ht="36.4" customHeight="1" x14ac:dyDescent="0.2">
      <c r="A7" s="18" t="s">
        <v>145</v>
      </c>
      <c r="B7" s="18"/>
      <c r="D7" s="15" t="s">
        <v>146</v>
      </c>
      <c r="E7" s="3"/>
      <c r="F7" s="15" t="s">
        <v>147</v>
      </c>
      <c r="H7" s="15" t="s">
        <v>146</v>
      </c>
      <c r="I7" s="3"/>
      <c r="J7" s="15" t="s">
        <v>147</v>
      </c>
    </row>
    <row r="8" spans="1:10" ht="21.75" customHeight="1" x14ac:dyDescent="0.2">
      <c r="A8" s="31" t="s">
        <v>133</v>
      </c>
      <c r="B8" s="31"/>
      <c r="D8" s="44">
        <v>18409</v>
      </c>
      <c r="E8" s="40"/>
      <c r="F8" s="62">
        <v>0</v>
      </c>
      <c r="G8" s="40"/>
      <c r="H8" s="44">
        <v>51490</v>
      </c>
      <c r="I8" s="40"/>
      <c r="J8" s="62">
        <v>0</v>
      </c>
    </row>
    <row r="9" spans="1:10" ht="21.75" customHeight="1" x14ac:dyDescent="0.2">
      <c r="A9" s="21" t="s">
        <v>202</v>
      </c>
      <c r="B9" s="21"/>
      <c r="D9" s="46">
        <v>18942</v>
      </c>
      <c r="E9" s="40"/>
      <c r="F9" s="45">
        <v>0</v>
      </c>
      <c r="G9" s="40"/>
      <c r="H9" s="46">
        <v>55297</v>
      </c>
      <c r="I9" s="40"/>
      <c r="J9" s="45">
        <v>0</v>
      </c>
    </row>
    <row r="10" spans="1:10" ht="21.75" customHeight="1" x14ac:dyDescent="0.2">
      <c r="A10" s="21" t="s">
        <v>203</v>
      </c>
      <c r="B10" s="21"/>
      <c r="D10" s="46">
        <v>1040754</v>
      </c>
      <c r="E10" s="40"/>
      <c r="F10" s="45">
        <v>0</v>
      </c>
      <c r="G10" s="40"/>
      <c r="H10" s="46">
        <v>1995271</v>
      </c>
      <c r="I10" s="40"/>
      <c r="J10" s="45">
        <v>0</v>
      </c>
    </row>
    <row r="11" spans="1:10" ht="21.75" customHeight="1" x14ac:dyDescent="0.2">
      <c r="A11" s="21" t="s">
        <v>208</v>
      </c>
      <c r="B11" s="21"/>
      <c r="D11" s="46">
        <v>11092</v>
      </c>
      <c r="E11" s="40"/>
      <c r="F11" s="45">
        <v>0</v>
      </c>
      <c r="G11" s="40"/>
      <c r="H11" s="46">
        <v>32430</v>
      </c>
      <c r="I11" s="40"/>
      <c r="J11" s="45">
        <v>0</v>
      </c>
    </row>
    <row r="12" spans="1:10" ht="21.75" customHeight="1" x14ac:dyDescent="0.2">
      <c r="A12" s="24" t="s">
        <v>72</v>
      </c>
      <c r="B12" s="24"/>
      <c r="D12" s="50">
        <v>1089197</v>
      </c>
      <c r="E12" s="40"/>
      <c r="F12" s="50">
        <v>0</v>
      </c>
      <c r="G12" s="40"/>
      <c r="H12" s="50">
        <v>2134488</v>
      </c>
      <c r="I12" s="40"/>
      <c r="J12" s="50">
        <v>0</v>
      </c>
    </row>
  </sheetData>
  <mergeCells count="12">
    <mergeCell ref="A12:B12"/>
    <mergeCell ref="A8:B8"/>
    <mergeCell ref="A7:B7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98" zoomScaleNormal="100" zoomScaleSheetLayoutView="98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6" t="s">
        <v>0</v>
      </c>
      <c r="B1" s="16"/>
      <c r="C1" s="16"/>
      <c r="D1" s="16"/>
      <c r="E1" s="16"/>
      <c r="F1" s="16"/>
    </row>
    <row r="2" spans="1:6" ht="21.75" customHeight="1" x14ac:dyDescent="0.2">
      <c r="A2" s="16" t="s">
        <v>98</v>
      </c>
      <c r="B2" s="16"/>
      <c r="C2" s="16"/>
      <c r="D2" s="16"/>
      <c r="E2" s="16"/>
      <c r="F2" s="16"/>
    </row>
    <row r="3" spans="1:6" ht="21.75" customHeight="1" x14ac:dyDescent="0.2">
      <c r="A3" s="16" t="s">
        <v>2</v>
      </c>
      <c r="B3" s="16"/>
      <c r="C3" s="16"/>
      <c r="D3" s="16"/>
      <c r="E3" s="16"/>
      <c r="F3" s="16"/>
    </row>
    <row r="4" spans="1:6" ht="14.45" customHeight="1" x14ac:dyDescent="0.2"/>
    <row r="5" spans="1:6" ht="29.1" customHeight="1" x14ac:dyDescent="0.2">
      <c r="A5" s="1" t="s">
        <v>148</v>
      </c>
      <c r="B5" s="17" t="s">
        <v>112</v>
      </c>
      <c r="C5" s="17"/>
      <c r="D5" s="17"/>
      <c r="E5" s="17"/>
      <c r="F5" s="17"/>
    </row>
    <row r="6" spans="1:6" ht="14.45" customHeight="1" x14ac:dyDescent="0.2">
      <c r="D6" s="2" t="s">
        <v>116</v>
      </c>
      <c r="F6" s="2" t="s">
        <v>9</v>
      </c>
    </row>
    <row r="7" spans="1:6" ht="14.45" customHeight="1" x14ac:dyDescent="0.2">
      <c r="A7" s="18" t="s">
        <v>112</v>
      </c>
      <c r="B7" s="18"/>
      <c r="D7" s="4" t="s">
        <v>93</v>
      </c>
      <c r="F7" s="4" t="s">
        <v>93</v>
      </c>
    </row>
    <row r="8" spans="1:6" ht="21.75" customHeight="1" x14ac:dyDescent="0.2">
      <c r="A8" s="20" t="s">
        <v>112</v>
      </c>
      <c r="B8" s="20"/>
      <c r="D8" s="41">
        <v>30492007</v>
      </c>
      <c r="E8" s="40"/>
      <c r="F8" s="41">
        <v>113319544</v>
      </c>
    </row>
    <row r="9" spans="1:6" ht="21.75" customHeight="1" x14ac:dyDescent="0.2">
      <c r="A9" s="21" t="s">
        <v>149</v>
      </c>
      <c r="B9" s="21"/>
      <c r="D9" s="46">
        <v>0</v>
      </c>
      <c r="E9" s="40"/>
      <c r="F9" s="46">
        <v>0</v>
      </c>
    </row>
    <row r="10" spans="1:6" ht="21.75" customHeight="1" x14ac:dyDescent="0.2">
      <c r="A10" s="23" t="s">
        <v>150</v>
      </c>
      <c r="B10" s="23"/>
      <c r="D10" s="48">
        <v>412933726</v>
      </c>
      <c r="E10" s="40"/>
      <c r="F10" s="48">
        <v>1149293119</v>
      </c>
    </row>
    <row r="11" spans="1:6" ht="21.75" customHeight="1" x14ac:dyDescent="0.2">
      <c r="A11" s="24" t="s">
        <v>72</v>
      </c>
      <c r="B11" s="24"/>
      <c r="D11" s="50">
        <v>443425733</v>
      </c>
      <c r="E11" s="40"/>
      <c r="F11" s="50">
        <v>1262612663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view="pageBreakPreview" zoomScaleNormal="100" zoomScaleSheetLayoutView="100" workbookViewId="0">
      <selection sqref="A1:S1"/>
    </sheetView>
  </sheetViews>
  <sheetFormatPr defaultRowHeight="12.75" x14ac:dyDescent="0.2"/>
  <cols>
    <col min="1" max="1" width="24.710937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4.425781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4.8554687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4.45" customHeight="1" x14ac:dyDescent="0.2"/>
    <row r="5" spans="1:19" ht="14.45" customHeight="1" x14ac:dyDescent="0.2">
      <c r="A5" s="17" t="s">
        <v>119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4.45" customHeight="1" x14ac:dyDescent="0.2">
      <c r="A6" s="18" t="s">
        <v>73</v>
      </c>
      <c r="C6" s="18" t="s">
        <v>151</v>
      </c>
      <c r="D6" s="18"/>
      <c r="E6" s="18"/>
      <c r="F6" s="18"/>
      <c r="G6" s="18"/>
      <c r="I6" s="18" t="s">
        <v>116</v>
      </c>
      <c r="J6" s="18"/>
      <c r="K6" s="18"/>
      <c r="L6" s="18"/>
      <c r="M6" s="18"/>
      <c r="O6" s="18" t="s">
        <v>117</v>
      </c>
      <c r="P6" s="18"/>
      <c r="Q6" s="18"/>
      <c r="R6" s="18"/>
      <c r="S6" s="18"/>
    </row>
    <row r="7" spans="1:19" ht="29.1" customHeight="1" x14ac:dyDescent="0.2">
      <c r="A7" s="18"/>
      <c r="C7" s="15" t="s">
        <v>152</v>
      </c>
      <c r="D7" s="3"/>
      <c r="E7" s="15" t="s">
        <v>153</v>
      </c>
      <c r="F7" s="3"/>
      <c r="G7" s="15" t="s">
        <v>154</v>
      </c>
      <c r="I7" s="15" t="s">
        <v>155</v>
      </c>
      <c r="J7" s="3"/>
      <c r="K7" s="15" t="s">
        <v>156</v>
      </c>
      <c r="L7" s="3"/>
      <c r="M7" s="15" t="s">
        <v>157</v>
      </c>
      <c r="O7" s="15" t="s">
        <v>155</v>
      </c>
      <c r="P7" s="3"/>
      <c r="Q7" s="15" t="s">
        <v>156</v>
      </c>
      <c r="R7" s="3"/>
      <c r="S7" s="15" t="s">
        <v>157</v>
      </c>
    </row>
    <row r="8" spans="1:19" ht="21.75" customHeight="1" x14ac:dyDescent="0.2">
      <c r="A8" s="5" t="s">
        <v>40</v>
      </c>
      <c r="C8" s="39" t="s">
        <v>158</v>
      </c>
      <c r="D8" s="40"/>
      <c r="E8" s="41">
        <v>5000000</v>
      </c>
      <c r="F8" s="40"/>
      <c r="G8" s="41">
        <v>1100</v>
      </c>
      <c r="H8" s="40"/>
      <c r="I8" s="41">
        <v>0</v>
      </c>
      <c r="J8" s="40"/>
      <c r="K8" s="41">
        <v>0</v>
      </c>
      <c r="L8" s="40"/>
      <c r="M8" s="41">
        <v>0</v>
      </c>
      <c r="N8" s="40"/>
      <c r="O8" s="41">
        <v>5500000000</v>
      </c>
      <c r="P8" s="40"/>
      <c r="Q8" s="41">
        <v>0</v>
      </c>
      <c r="R8" s="40"/>
      <c r="S8" s="41">
        <v>5500000000</v>
      </c>
    </row>
    <row r="9" spans="1:19" ht="21.75" customHeight="1" x14ac:dyDescent="0.2">
      <c r="A9" s="6" t="s">
        <v>43</v>
      </c>
      <c r="C9" s="43" t="s">
        <v>159</v>
      </c>
      <c r="D9" s="40"/>
      <c r="E9" s="46">
        <v>5000000</v>
      </c>
      <c r="F9" s="40"/>
      <c r="G9" s="46">
        <v>1170</v>
      </c>
      <c r="H9" s="40"/>
      <c r="I9" s="46">
        <v>0</v>
      </c>
      <c r="J9" s="40"/>
      <c r="K9" s="46">
        <v>0</v>
      </c>
      <c r="L9" s="40"/>
      <c r="M9" s="46">
        <v>0</v>
      </c>
      <c r="N9" s="40"/>
      <c r="O9" s="46">
        <v>5850000000</v>
      </c>
      <c r="P9" s="40"/>
      <c r="Q9" s="46">
        <v>0</v>
      </c>
      <c r="R9" s="40"/>
      <c r="S9" s="46">
        <v>5850000000</v>
      </c>
    </row>
    <row r="10" spans="1:19" ht="21.75" customHeight="1" x14ac:dyDescent="0.2">
      <c r="A10" s="6" t="s">
        <v>28</v>
      </c>
      <c r="C10" s="43" t="s">
        <v>160</v>
      </c>
      <c r="D10" s="40"/>
      <c r="E10" s="46">
        <v>1400000</v>
      </c>
      <c r="F10" s="40"/>
      <c r="G10" s="46">
        <v>5330</v>
      </c>
      <c r="H10" s="40"/>
      <c r="I10" s="46">
        <v>7462000000</v>
      </c>
      <c r="J10" s="40"/>
      <c r="K10" s="46">
        <v>1026961607</v>
      </c>
      <c r="L10" s="40"/>
      <c r="M10" s="46">
        <v>6435038393</v>
      </c>
      <c r="N10" s="40"/>
      <c r="O10" s="46">
        <v>7462000000</v>
      </c>
      <c r="P10" s="40"/>
      <c r="Q10" s="46">
        <v>1026961607</v>
      </c>
      <c r="R10" s="40"/>
      <c r="S10" s="46">
        <v>6435038393</v>
      </c>
    </row>
    <row r="11" spans="1:19" ht="21.75" customHeight="1" x14ac:dyDescent="0.2">
      <c r="A11" s="6" t="s">
        <v>30</v>
      </c>
      <c r="C11" s="43" t="s">
        <v>161</v>
      </c>
      <c r="D11" s="40"/>
      <c r="E11" s="46">
        <v>200000</v>
      </c>
      <c r="F11" s="40"/>
      <c r="G11" s="46">
        <v>10238</v>
      </c>
      <c r="H11" s="40"/>
      <c r="I11" s="46">
        <v>0</v>
      </c>
      <c r="J11" s="40"/>
      <c r="K11" s="46">
        <v>0</v>
      </c>
      <c r="L11" s="40"/>
      <c r="M11" s="46">
        <v>0</v>
      </c>
      <c r="N11" s="40"/>
      <c r="O11" s="46">
        <v>2047600000</v>
      </c>
      <c r="P11" s="40"/>
      <c r="Q11" s="46">
        <v>0</v>
      </c>
      <c r="R11" s="40"/>
      <c r="S11" s="46">
        <v>2047600000</v>
      </c>
    </row>
    <row r="12" spans="1:19" ht="21.75" customHeight="1" x14ac:dyDescent="0.2">
      <c r="A12" s="9" t="s">
        <v>31</v>
      </c>
      <c r="C12" s="47" t="s">
        <v>162</v>
      </c>
      <c r="D12" s="40"/>
      <c r="E12" s="48">
        <v>1000000</v>
      </c>
      <c r="F12" s="40"/>
      <c r="G12" s="48">
        <v>325</v>
      </c>
      <c r="H12" s="40"/>
      <c r="I12" s="48">
        <v>0</v>
      </c>
      <c r="J12" s="40"/>
      <c r="K12" s="48">
        <v>0</v>
      </c>
      <c r="L12" s="40"/>
      <c r="M12" s="48">
        <v>0</v>
      </c>
      <c r="N12" s="40"/>
      <c r="O12" s="48">
        <v>325000000</v>
      </c>
      <c r="P12" s="40"/>
      <c r="Q12" s="48">
        <v>35494204</v>
      </c>
      <c r="R12" s="40"/>
      <c r="S12" s="48">
        <v>289505796</v>
      </c>
    </row>
    <row r="13" spans="1:19" ht="21.75" customHeight="1" x14ac:dyDescent="0.2">
      <c r="A13" s="11" t="s">
        <v>72</v>
      </c>
      <c r="C13" s="50"/>
      <c r="D13" s="40"/>
      <c r="E13" s="50"/>
      <c r="F13" s="40"/>
      <c r="G13" s="50"/>
      <c r="H13" s="40"/>
      <c r="I13" s="50">
        <v>7462000000</v>
      </c>
      <c r="J13" s="40"/>
      <c r="K13" s="50">
        <v>1026961607</v>
      </c>
      <c r="L13" s="40"/>
      <c r="M13" s="50">
        <v>6435038393</v>
      </c>
      <c r="N13" s="40"/>
      <c r="O13" s="50">
        <v>21184600000</v>
      </c>
      <c r="P13" s="40"/>
      <c r="Q13" s="50">
        <v>1062455811</v>
      </c>
      <c r="R13" s="40"/>
      <c r="S13" s="50">
        <v>20122144189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1"/>
  <sheetViews>
    <sheetView rightToLeft="1" view="pageBreakPreview" zoomScale="98" zoomScaleNormal="100" zoomScaleSheetLayoutView="98" workbookViewId="0">
      <selection sqref="A1:T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.85546875" customWidth="1"/>
    <col min="4" max="4" width="1.28515625" customWidth="1"/>
    <col min="5" max="5" width="11.85546875" bestFit="1" customWidth="1"/>
    <col min="6" max="7" width="1.28515625" customWidth="1"/>
    <col min="8" max="8" width="19.85546875" bestFit="1" customWidth="1"/>
    <col min="9" max="9" width="1.28515625" customWidth="1"/>
    <col min="10" max="10" width="13.42578125" bestFit="1" customWidth="1"/>
    <col min="11" max="11" width="1.28515625" customWidth="1"/>
    <col min="12" max="12" width="11.85546875" bestFit="1" customWidth="1"/>
    <col min="13" max="13" width="1.28515625" customWidth="1"/>
    <col min="14" max="14" width="13.42578125" bestFit="1" customWidth="1"/>
    <col min="15" max="15" width="1.28515625" customWidth="1"/>
    <col min="16" max="16" width="15.140625" bestFit="1" customWidth="1"/>
    <col min="17" max="17" width="1.28515625" customWidth="1"/>
    <col min="18" max="18" width="11.85546875" bestFit="1" customWidth="1"/>
    <col min="19" max="19" width="1.28515625" customWidth="1"/>
    <col min="20" max="20" width="15.140625" bestFit="1" customWidth="1"/>
    <col min="21" max="21" width="0.28515625" customWidth="1"/>
  </cols>
  <sheetData>
    <row r="1" spans="1:20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4.45" customHeight="1" x14ac:dyDescent="0.2"/>
    <row r="5" spans="1:20" ht="14.45" customHeight="1" x14ac:dyDescent="0.2">
      <c r="A5" s="17" t="s">
        <v>163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4.45" customHeight="1" x14ac:dyDescent="0.2">
      <c r="A6" s="18" t="s">
        <v>101</v>
      </c>
      <c r="J6" s="18" t="s">
        <v>116</v>
      </c>
      <c r="K6" s="18"/>
      <c r="L6" s="18"/>
      <c r="M6" s="18"/>
      <c r="N6" s="18"/>
      <c r="P6" s="18" t="s">
        <v>117</v>
      </c>
      <c r="Q6" s="18"/>
      <c r="R6" s="18"/>
      <c r="S6" s="18"/>
      <c r="T6" s="18"/>
    </row>
    <row r="7" spans="1:20" ht="29.1" customHeight="1" x14ac:dyDescent="0.2">
      <c r="A7" s="18"/>
      <c r="C7" s="14" t="s">
        <v>164</v>
      </c>
      <c r="E7" s="25" t="s">
        <v>84</v>
      </c>
      <c r="F7" s="25"/>
      <c r="H7" s="14" t="s">
        <v>165</v>
      </c>
      <c r="J7" s="15" t="s">
        <v>166</v>
      </c>
      <c r="K7" s="3"/>
      <c r="L7" s="15" t="s">
        <v>156</v>
      </c>
      <c r="M7" s="3"/>
      <c r="N7" s="15" t="s">
        <v>167</v>
      </c>
      <c r="P7" s="15" t="s">
        <v>166</v>
      </c>
      <c r="Q7" s="3"/>
      <c r="R7" s="15" t="s">
        <v>156</v>
      </c>
      <c r="S7" s="3"/>
      <c r="T7" s="15" t="s">
        <v>167</v>
      </c>
    </row>
    <row r="8" spans="1:20" ht="21.75" customHeight="1" x14ac:dyDescent="0.2">
      <c r="A8" s="5" t="s">
        <v>86</v>
      </c>
      <c r="C8" s="60"/>
      <c r="D8" s="40"/>
      <c r="E8" s="39" t="s">
        <v>89</v>
      </c>
      <c r="F8" s="60"/>
      <c r="G8" s="40"/>
      <c r="H8" s="42">
        <v>23</v>
      </c>
      <c r="I8" s="40"/>
      <c r="J8" s="41">
        <v>209772885</v>
      </c>
      <c r="K8" s="40"/>
      <c r="L8" s="41">
        <v>0</v>
      </c>
      <c r="M8" s="40"/>
      <c r="N8" s="41">
        <v>209772885</v>
      </c>
      <c r="O8" s="40"/>
      <c r="P8" s="41">
        <v>1193837454</v>
      </c>
      <c r="Q8" s="40"/>
      <c r="R8" s="41">
        <v>0</v>
      </c>
      <c r="S8" s="40"/>
      <c r="T8" s="41">
        <v>1193837454</v>
      </c>
    </row>
    <row r="9" spans="1:20" ht="21.75" customHeight="1" x14ac:dyDescent="0.2">
      <c r="A9" s="6" t="s">
        <v>141</v>
      </c>
      <c r="C9" s="40"/>
      <c r="D9" s="40"/>
      <c r="E9" s="43" t="s">
        <v>168</v>
      </c>
      <c r="F9" s="40"/>
      <c r="G9" s="40"/>
      <c r="H9" s="45">
        <v>23</v>
      </c>
      <c r="I9" s="40"/>
      <c r="J9" s="46">
        <v>0</v>
      </c>
      <c r="K9" s="40"/>
      <c r="L9" s="46">
        <v>0</v>
      </c>
      <c r="M9" s="40"/>
      <c r="N9" s="46">
        <v>0</v>
      </c>
      <c r="O9" s="40"/>
      <c r="P9" s="46">
        <v>1146598616</v>
      </c>
      <c r="Q9" s="40"/>
      <c r="R9" s="46">
        <v>0</v>
      </c>
      <c r="S9" s="40"/>
      <c r="T9" s="46">
        <v>1146598616</v>
      </c>
    </row>
    <row r="10" spans="1:20" ht="21.75" customHeight="1" x14ac:dyDescent="0.2">
      <c r="A10" s="9" t="s">
        <v>142</v>
      </c>
      <c r="C10" s="61"/>
      <c r="D10" s="40"/>
      <c r="E10" s="47" t="s">
        <v>168</v>
      </c>
      <c r="F10" s="40"/>
      <c r="G10" s="40"/>
      <c r="H10" s="49">
        <v>23</v>
      </c>
      <c r="I10" s="40"/>
      <c r="J10" s="48">
        <v>0</v>
      </c>
      <c r="K10" s="40"/>
      <c r="L10" s="48">
        <v>0</v>
      </c>
      <c r="M10" s="40"/>
      <c r="N10" s="48">
        <v>0</v>
      </c>
      <c r="O10" s="40"/>
      <c r="P10" s="48">
        <v>118889649</v>
      </c>
      <c r="Q10" s="40"/>
      <c r="R10" s="48">
        <v>0</v>
      </c>
      <c r="S10" s="40"/>
      <c r="T10" s="48">
        <v>118889649</v>
      </c>
    </row>
    <row r="11" spans="1:20" ht="21.75" customHeight="1" x14ac:dyDescent="0.2">
      <c r="A11" s="11" t="s">
        <v>72</v>
      </c>
      <c r="C11" s="50"/>
      <c r="D11" s="40"/>
      <c r="E11" s="50"/>
      <c r="F11" s="40"/>
      <c r="G11" s="40"/>
      <c r="H11" s="50"/>
      <c r="I11" s="40"/>
      <c r="J11" s="50">
        <v>209772885</v>
      </c>
      <c r="K11" s="40"/>
      <c r="L11" s="50">
        <v>0</v>
      </c>
      <c r="M11" s="40"/>
      <c r="N11" s="50">
        <v>209772885</v>
      </c>
      <c r="O11" s="40"/>
      <c r="P11" s="50">
        <v>2459325719</v>
      </c>
      <c r="Q11" s="40"/>
      <c r="R11" s="50">
        <v>0</v>
      </c>
      <c r="S11" s="40"/>
      <c r="T11" s="50">
        <v>2459325719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106" zoomScaleNormal="100" zoomScaleSheetLayoutView="106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4.45" customHeight="1" x14ac:dyDescent="0.2"/>
    <row r="5" spans="1:13" ht="14.45" customHeight="1" x14ac:dyDescent="0.2">
      <c r="A5" s="17" t="s">
        <v>169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14.45" customHeight="1" x14ac:dyDescent="0.2">
      <c r="A6" s="18" t="s">
        <v>101</v>
      </c>
      <c r="C6" s="18" t="s">
        <v>116</v>
      </c>
      <c r="D6" s="18"/>
      <c r="E6" s="18"/>
      <c r="F6" s="18"/>
      <c r="G6" s="18"/>
      <c r="I6" s="18" t="s">
        <v>117</v>
      </c>
      <c r="J6" s="18"/>
      <c r="K6" s="18"/>
      <c r="L6" s="18"/>
      <c r="M6" s="18"/>
    </row>
    <row r="7" spans="1:13" ht="29.1" customHeight="1" x14ac:dyDescent="0.2">
      <c r="A7" s="18"/>
      <c r="C7" s="15" t="s">
        <v>166</v>
      </c>
      <c r="D7" s="3"/>
      <c r="E7" s="15" t="s">
        <v>156</v>
      </c>
      <c r="F7" s="3"/>
      <c r="G7" s="15" t="s">
        <v>167</v>
      </c>
      <c r="I7" s="15" t="s">
        <v>166</v>
      </c>
      <c r="J7" s="3"/>
      <c r="K7" s="15" t="s">
        <v>156</v>
      </c>
      <c r="L7" s="3"/>
      <c r="M7" s="15" t="s">
        <v>167</v>
      </c>
    </row>
    <row r="8" spans="1:13" ht="21.75" customHeight="1" x14ac:dyDescent="0.2">
      <c r="A8" s="29" t="s">
        <v>133</v>
      </c>
      <c r="C8" s="44">
        <v>18409</v>
      </c>
      <c r="D8" s="40"/>
      <c r="E8" s="44"/>
      <c r="F8" s="40"/>
      <c r="G8" s="44">
        <v>18409</v>
      </c>
      <c r="H8" s="40"/>
      <c r="I8" s="44">
        <v>51490</v>
      </c>
      <c r="J8" s="40"/>
      <c r="K8" s="44"/>
      <c r="L8" s="40"/>
      <c r="M8" s="44">
        <v>51490</v>
      </c>
    </row>
    <row r="9" spans="1:13" ht="21.75" customHeight="1" x14ac:dyDescent="0.2">
      <c r="A9" s="6" t="s">
        <v>202</v>
      </c>
      <c r="C9" s="46">
        <v>18942</v>
      </c>
      <c r="D9" s="40"/>
      <c r="E9" s="46">
        <v>0</v>
      </c>
      <c r="F9" s="40"/>
      <c r="G9" s="46">
        <v>18942</v>
      </c>
      <c r="H9" s="40"/>
      <c r="I9" s="46">
        <v>55297</v>
      </c>
      <c r="J9" s="40"/>
      <c r="K9" s="46">
        <v>0</v>
      </c>
      <c r="L9" s="40"/>
      <c r="M9" s="46">
        <v>55297</v>
      </c>
    </row>
    <row r="10" spans="1:13" ht="21.75" customHeight="1" x14ac:dyDescent="0.2">
      <c r="A10" s="6" t="s">
        <v>203</v>
      </c>
      <c r="C10" s="46">
        <v>1040754</v>
      </c>
      <c r="D10" s="40"/>
      <c r="E10" s="46">
        <v>0</v>
      </c>
      <c r="F10" s="40"/>
      <c r="G10" s="46">
        <v>1040754</v>
      </c>
      <c r="H10" s="40"/>
      <c r="I10" s="46">
        <v>1995271</v>
      </c>
      <c r="J10" s="40"/>
      <c r="K10" s="46">
        <v>0</v>
      </c>
      <c r="L10" s="40"/>
      <c r="M10" s="46">
        <v>1995271</v>
      </c>
    </row>
    <row r="11" spans="1:13" ht="21.75" customHeight="1" x14ac:dyDescent="0.2">
      <c r="A11" s="6" t="s">
        <v>208</v>
      </c>
      <c r="C11" s="46">
        <v>11092</v>
      </c>
      <c r="D11" s="40"/>
      <c r="E11" s="46">
        <v>0</v>
      </c>
      <c r="F11" s="40"/>
      <c r="G11" s="46">
        <v>11092</v>
      </c>
      <c r="H11" s="40"/>
      <c r="I11" s="46">
        <v>32430</v>
      </c>
      <c r="J11" s="40"/>
      <c r="K11" s="46">
        <v>0</v>
      </c>
      <c r="L11" s="40"/>
      <c r="M11" s="46">
        <v>32430</v>
      </c>
    </row>
    <row r="12" spans="1:13" ht="21.75" customHeight="1" x14ac:dyDescent="0.2">
      <c r="A12" s="11" t="s">
        <v>72</v>
      </c>
      <c r="C12" s="50">
        <v>1089197</v>
      </c>
      <c r="D12" s="40"/>
      <c r="E12" s="50">
        <v>0</v>
      </c>
      <c r="F12" s="40"/>
      <c r="G12" s="50">
        <v>1089197</v>
      </c>
      <c r="H12" s="40"/>
      <c r="I12" s="50">
        <v>2134488</v>
      </c>
      <c r="J12" s="40"/>
      <c r="K12" s="50">
        <v>0</v>
      </c>
      <c r="L12" s="40"/>
      <c r="M12" s="50">
        <v>2134488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8"/>
  <sheetViews>
    <sheetView rightToLeft="1" view="pageBreakPreview" zoomScale="96" zoomScaleNormal="100" zoomScaleSheetLayoutView="96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3.425781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3.42578125" bestFit="1" customWidth="1"/>
    <col min="10" max="10" width="1.28515625" customWidth="1"/>
    <col min="11" max="11" width="13.28515625" bestFit="1" customWidth="1"/>
    <col min="12" max="12" width="1.28515625" customWidth="1"/>
    <col min="13" max="13" width="19.42578125" bestFit="1" customWidth="1"/>
    <col min="14" max="14" width="1.28515625" customWidth="1"/>
    <col min="15" max="15" width="19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 x14ac:dyDescent="0.2"/>
    <row r="5" spans="1:18" ht="14.45" customHeight="1" x14ac:dyDescent="0.2">
      <c r="A5" s="17" t="s">
        <v>170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45" customHeight="1" x14ac:dyDescent="0.2">
      <c r="A6" s="18" t="s">
        <v>101</v>
      </c>
      <c r="C6" s="18" t="s">
        <v>116</v>
      </c>
      <c r="D6" s="18"/>
      <c r="E6" s="18"/>
      <c r="F6" s="18"/>
      <c r="G6" s="18"/>
      <c r="H6" s="18"/>
      <c r="I6" s="18"/>
      <c r="K6" s="18" t="s">
        <v>117</v>
      </c>
      <c r="L6" s="18"/>
      <c r="M6" s="18"/>
      <c r="N6" s="18"/>
      <c r="O6" s="18"/>
      <c r="P6" s="18"/>
      <c r="Q6" s="18"/>
      <c r="R6" s="18"/>
    </row>
    <row r="7" spans="1:18" ht="51" customHeight="1" x14ac:dyDescent="0.2">
      <c r="A7" s="18"/>
      <c r="C7" s="15" t="s">
        <v>13</v>
      </c>
      <c r="D7" s="3"/>
      <c r="E7" s="15" t="s">
        <v>171</v>
      </c>
      <c r="F7" s="3"/>
      <c r="G7" s="15" t="s">
        <v>172</v>
      </c>
      <c r="H7" s="3"/>
      <c r="I7" s="15" t="s">
        <v>173</v>
      </c>
      <c r="K7" s="15" t="s">
        <v>13</v>
      </c>
      <c r="L7" s="3"/>
      <c r="M7" s="15" t="s">
        <v>171</v>
      </c>
      <c r="N7" s="3"/>
      <c r="O7" s="15" t="s">
        <v>172</v>
      </c>
      <c r="P7" s="3"/>
      <c r="Q7" s="26" t="s">
        <v>173</v>
      </c>
      <c r="R7" s="26"/>
    </row>
    <row r="8" spans="1:18" ht="21.75" customHeight="1" x14ac:dyDescent="0.2">
      <c r="A8" s="5" t="s">
        <v>31</v>
      </c>
      <c r="C8" s="41">
        <v>2000000</v>
      </c>
      <c r="D8" s="40"/>
      <c r="E8" s="41">
        <v>7779135910</v>
      </c>
      <c r="F8" s="40"/>
      <c r="G8" s="41">
        <v>7810520218</v>
      </c>
      <c r="H8" s="40"/>
      <c r="I8" s="41">
        <v>-31384308</v>
      </c>
      <c r="J8" s="40"/>
      <c r="K8" s="41">
        <v>2000000</v>
      </c>
      <c r="L8" s="40"/>
      <c r="M8" s="41">
        <v>7779135910</v>
      </c>
      <c r="N8" s="40"/>
      <c r="O8" s="41">
        <v>7810520218</v>
      </c>
      <c r="P8" s="40"/>
      <c r="Q8" s="56">
        <v>-31384308</v>
      </c>
      <c r="R8" s="56"/>
    </row>
    <row r="9" spans="1:18" ht="21.75" customHeight="1" x14ac:dyDescent="0.2">
      <c r="A9" s="6" t="s">
        <v>27</v>
      </c>
      <c r="C9" s="46">
        <v>622753</v>
      </c>
      <c r="D9" s="40"/>
      <c r="E9" s="46">
        <v>32778571585</v>
      </c>
      <c r="F9" s="40"/>
      <c r="G9" s="46">
        <v>23735227013</v>
      </c>
      <c r="H9" s="40"/>
      <c r="I9" s="46">
        <v>9043344572</v>
      </c>
      <c r="J9" s="40"/>
      <c r="K9" s="46">
        <v>622753</v>
      </c>
      <c r="L9" s="40"/>
      <c r="M9" s="46">
        <v>32778571585</v>
      </c>
      <c r="N9" s="40"/>
      <c r="O9" s="46">
        <v>23735227013</v>
      </c>
      <c r="P9" s="40"/>
      <c r="Q9" s="57">
        <v>9043344572</v>
      </c>
      <c r="R9" s="57"/>
    </row>
    <row r="10" spans="1:18" ht="21.75" customHeight="1" x14ac:dyDescent="0.2">
      <c r="A10" s="6" t="s">
        <v>30</v>
      </c>
      <c r="C10" s="46">
        <v>52837</v>
      </c>
      <c r="D10" s="40"/>
      <c r="E10" s="46">
        <v>4992275043</v>
      </c>
      <c r="F10" s="40"/>
      <c r="G10" s="46">
        <v>5378316263</v>
      </c>
      <c r="H10" s="40"/>
      <c r="I10" s="46">
        <v>-386041220</v>
      </c>
      <c r="J10" s="40"/>
      <c r="K10" s="46">
        <v>252837</v>
      </c>
      <c r="L10" s="40"/>
      <c r="M10" s="46">
        <v>23948808548</v>
      </c>
      <c r="N10" s="40"/>
      <c r="O10" s="46">
        <v>25736460261</v>
      </c>
      <c r="P10" s="40"/>
      <c r="Q10" s="57">
        <v>-1787651713</v>
      </c>
      <c r="R10" s="57"/>
    </row>
    <row r="11" spans="1:18" ht="21.75" customHeight="1" x14ac:dyDescent="0.2">
      <c r="A11" s="6" t="s">
        <v>45</v>
      </c>
      <c r="C11" s="46">
        <v>1</v>
      </c>
      <c r="D11" s="40"/>
      <c r="E11" s="46">
        <v>1</v>
      </c>
      <c r="F11" s="40"/>
      <c r="G11" s="46">
        <v>19289</v>
      </c>
      <c r="H11" s="40"/>
      <c r="I11" s="46">
        <v>-19288</v>
      </c>
      <c r="J11" s="40"/>
      <c r="K11" s="46">
        <v>1</v>
      </c>
      <c r="L11" s="40"/>
      <c r="M11" s="46">
        <v>1</v>
      </c>
      <c r="N11" s="40"/>
      <c r="O11" s="46">
        <v>19289</v>
      </c>
      <c r="P11" s="40"/>
      <c r="Q11" s="57">
        <v>-19288</v>
      </c>
      <c r="R11" s="57"/>
    </row>
    <row r="12" spans="1:18" ht="21.75" customHeight="1" x14ac:dyDescent="0.2">
      <c r="A12" s="6" t="s">
        <v>21</v>
      </c>
      <c r="C12" s="46">
        <v>60000000</v>
      </c>
      <c r="D12" s="40"/>
      <c r="E12" s="46">
        <v>41775150933</v>
      </c>
      <c r="F12" s="40"/>
      <c r="G12" s="46">
        <v>36665593504</v>
      </c>
      <c r="H12" s="40"/>
      <c r="I12" s="46">
        <v>5109557429</v>
      </c>
      <c r="J12" s="40"/>
      <c r="K12" s="46">
        <v>60000000</v>
      </c>
      <c r="L12" s="40"/>
      <c r="M12" s="46">
        <v>41775150933</v>
      </c>
      <c r="N12" s="40"/>
      <c r="O12" s="46">
        <v>36665593504</v>
      </c>
      <c r="P12" s="40"/>
      <c r="Q12" s="57">
        <v>5109557429</v>
      </c>
      <c r="R12" s="57"/>
    </row>
    <row r="13" spans="1:18" ht="21.75" customHeight="1" x14ac:dyDescent="0.2">
      <c r="A13" s="6" t="s">
        <v>23</v>
      </c>
      <c r="C13" s="46">
        <v>10000001</v>
      </c>
      <c r="D13" s="40"/>
      <c r="E13" s="46">
        <v>26063991124</v>
      </c>
      <c r="F13" s="40"/>
      <c r="G13" s="46">
        <v>24192282222</v>
      </c>
      <c r="H13" s="40"/>
      <c r="I13" s="46">
        <v>1871708902</v>
      </c>
      <c r="J13" s="40"/>
      <c r="K13" s="46">
        <v>10000001</v>
      </c>
      <c r="L13" s="40"/>
      <c r="M13" s="46">
        <v>26063991124</v>
      </c>
      <c r="N13" s="40"/>
      <c r="O13" s="46">
        <v>24192282222</v>
      </c>
      <c r="P13" s="40"/>
      <c r="Q13" s="57">
        <v>1871708902</v>
      </c>
      <c r="R13" s="57"/>
    </row>
    <row r="14" spans="1:18" ht="21.75" customHeight="1" x14ac:dyDescent="0.2">
      <c r="A14" s="6" t="s">
        <v>24</v>
      </c>
      <c r="C14" s="46">
        <v>6000000</v>
      </c>
      <c r="D14" s="40"/>
      <c r="E14" s="46">
        <v>21215015207</v>
      </c>
      <c r="F14" s="40"/>
      <c r="G14" s="46">
        <v>20022445168</v>
      </c>
      <c r="H14" s="40"/>
      <c r="I14" s="46">
        <v>1192570039</v>
      </c>
      <c r="J14" s="40"/>
      <c r="K14" s="46">
        <v>6000000</v>
      </c>
      <c r="L14" s="40"/>
      <c r="M14" s="46">
        <v>21215015207</v>
      </c>
      <c r="N14" s="40"/>
      <c r="O14" s="46">
        <v>20022445168</v>
      </c>
      <c r="P14" s="40"/>
      <c r="Q14" s="57">
        <v>1192570039</v>
      </c>
      <c r="R14" s="57"/>
    </row>
    <row r="15" spans="1:18" ht="21.75" customHeight="1" x14ac:dyDescent="0.2">
      <c r="A15" s="6" t="s">
        <v>26</v>
      </c>
      <c r="C15" s="46">
        <v>622796</v>
      </c>
      <c r="D15" s="40"/>
      <c r="E15" s="46">
        <v>42063244547</v>
      </c>
      <c r="F15" s="40"/>
      <c r="G15" s="46">
        <v>38971738401</v>
      </c>
      <c r="H15" s="40"/>
      <c r="I15" s="46">
        <v>3091506146</v>
      </c>
      <c r="J15" s="40"/>
      <c r="K15" s="46">
        <v>622796</v>
      </c>
      <c r="L15" s="40"/>
      <c r="M15" s="46">
        <v>42063244547</v>
      </c>
      <c r="N15" s="40"/>
      <c r="O15" s="46">
        <v>38971738401</v>
      </c>
      <c r="P15" s="40"/>
      <c r="Q15" s="57">
        <v>3091506146</v>
      </c>
      <c r="R15" s="57"/>
    </row>
    <row r="16" spans="1:18" ht="21.75" customHeight="1" x14ac:dyDescent="0.2">
      <c r="A16" s="6" t="s">
        <v>71</v>
      </c>
      <c r="C16" s="46">
        <v>400000</v>
      </c>
      <c r="D16" s="40"/>
      <c r="E16" s="46">
        <v>261633961</v>
      </c>
      <c r="F16" s="40"/>
      <c r="G16" s="46">
        <v>251433108</v>
      </c>
      <c r="H16" s="40"/>
      <c r="I16" s="46">
        <v>10200853</v>
      </c>
      <c r="J16" s="40"/>
      <c r="K16" s="46">
        <v>400000</v>
      </c>
      <c r="L16" s="40"/>
      <c r="M16" s="46">
        <v>261633961</v>
      </c>
      <c r="N16" s="40"/>
      <c r="O16" s="46">
        <v>251433108</v>
      </c>
      <c r="P16" s="40"/>
      <c r="Q16" s="57">
        <v>10200853</v>
      </c>
      <c r="R16" s="57"/>
    </row>
    <row r="17" spans="1:18" ht="21.75" customHeight="1" x14ac:dyDescent="0.2">
      <c r="A17" s="6" t="s">
        <v>38</v>
      </c>
      <c r="C17" s="46">
        <v>24000000</v>
      </c>
      <c r="D17" s="40"/>
      <c r="E17" s="46">
        <v>38628982860</v>
      </c>
      <c r="F17" s="40"/>
      <c r="G17" s="46">
        <v>32629719805</v>
      </c>
      <c r="H17" s="40"/>
      <c r="I17" s="46">
        <v>5999263055</v>
      </c>
      <c r="J17" s="40"/>
      <c r="K17" s="46">
        <v>24000000</v>
      </c>
      <c r="L17" s="40"/>
      <c r="M17" s="46">
        <v>38628982860</v>
      </c>
      <c r="N17" s="40"/>
      <c r="O17" s="46">
        <v>32629719805</v>
      </c>
      <c r="P17" s="40"/>
      <c r="Q17" s="57">
        <v>5999263055</v>
      </c>
      <c r="R17" s="57"/>
    </row>
    <row r="18" spans="1:18" ht="21.75" customHeight="1" x14ac:dyDescent="0.2">
      <c r="A18" s="6" t="s">
        <v>46</v>
      </c>
      <c r="C18" s="46">
        <v>1500000</v>
      </c>
      <c r="D18" s="40"/>
      <c r="E18" s="46">
        <v>21128532855</v>
      </c>
      <c r="F18" s="40"/>
      <c r="G18" s="46">
        <v>20394908769</v>
      </c>
      <c r="H18" s="40"/>
      <c r="I18" s="46">
        <v>733624086</v>
      </c>
      <c r="J18" s="40"/>
      <c r="K18" s="46">
        <v>1500000</v>
      </c>
      <c r="L18" s="40"/>
      <c r="M18" s="46">
        <v>21128532855</v>
      </c>
      <c r="N18" s="40"/>
      <c r="O18" s="46">
        <v>20394908769</v>
      </c>
      <c r="P18" s="40"/>
      <c r="Q18" s="57">
        <v>733624086</v>
      </c>
      <c r="R18" s="57"/>
    </row>
    <row r="19" spans="1:18" ht="21.75" customHeight="1" x14ac:dyDescent="0.2">
      <c r="A19" s="6" t="s">
        <v>56</v>
      </c>
      <c r="C19" s="46">
        <v>2125409</v>
      </c>
      <c r="D19" s="40"/>
      <c r="E19" s="46">
        <v>9414892486</v>
      </c>
      <c r="F19" s="40"/>
      <c r="G19" s="46">
        <v>6229129060</v>
      </c>
      <c r="H19" s="40"/>
      <c r="I19" s="46">
        <v>3185763426</v>
      </c>
      <c r="J19" s="40"/>
      <c r="K19" s="46">
        <v>2125409</v>
      </c>
      <c r="L19" s="40"/>
      <c r="M19" s="46">
        <v>9414892486</v>
      </c>
      <c r="N19" s="40"/>
      <c r="O19" s="46">
        <v>6229129060</v>
      </c>
      <c r="P19" s="40"/>
      <c r="Q19" s="57">
        <v>3185763426</v>
      </c>
      <c r="R19" s="57"/>
    </row>
    <row r="20" spans="1:18" ht="21.75" customHeight="1" x14ac:dyDescent="0.2">
      <c r="A20" s="6" t="s">
        <v>47</v>
      </c>
      <c r="C20" s="46">
        <v>100000</v>
      </c>
      <c r="D20" s="40"/>
      <c r="E20" s="46">
        <v>1181438133</v>
      </c>
      <c r="F20" s="40"/>
      <c r="G20" s="46">
        <v>860847305</v>
      </c>
      <c r="H20" s="40"/>
      <c r="I20" s="46">
        <v>320590828</v>
      </c>
      <c r="J20" s="40"/>
      <c r="K20" s="46">
        <v>500000</v>
      </c>
      <c r="L20" s="40"/>
      <c r="M20" s="46">
        <v>4328649407</v>
      </c>
      <c r="N20" s="40"/>
      <c r="O20" s="46">
        <v>4304236500</v>
      </c>
      <c r="P20" s="40"/>
      <c r="Q20" s="57">
        <v>24412907</v>
      </c>
      <c r="R20" s="57"/>
    </row>
    <row r="21" spans="1:18" ht="21.75" customHeight="1" x14ac:dyDescent="0.2">
      <c r="A21" s="6" t="s">
        <v>55</v>
      </c>
      <c r="C21" s="46">
        <v>3000001</v>
      </c>
      <c r="D21" s="40"/>
      <c r="E21" s="46">
        <v>11701956649</v>
      </c>
      <c r="F21" s="40"/>
      <c r="G21" s="46">
        <v>11723431992</v>
      </c>
      <c r="H21" s="40"/>
      <c r="I21" s="46">
        <v>-21475343</v>
      </c>
      <c r="J21" s="40"/>
      <c r="K21" s="46">
        <v>6750000</v>
      </c>
      <c r="L21" s="40"/>
      <c r="M21" s="46">
        <v>27195032600</v>
      </c>
      <c r="N21" s="40"/>
      <c r="O21" s="46">
        <v>26377713187</v>
      </c>
      <c r="P21" s="40"/>
      <c r="Q21" s="57">
        <v>817319413</v>
      </c>
      <c r="R21" s="57"/>
    </row>
    <row r="22" spans="1:18" ht="21.75" customHeight="1" x14ac:dyDescent="0.2">
      <c r="A22" s="6" t="s">
        <v>34</v>
      </c>
      <c r="C22" s="46">
        <v>1130551</v>
      </c>
      <c r="D22" s="40"/>
      <c r="E22" s="46">
        <v>1504800661</v>
      </c>
      <c r="F22" s="40"/>
      <c r="G22" s="46">
        <v>2184224532</v>
      </c>
      <c r="H22" s="40"/>
      <c r="I22" s="46">
        <v>-679423871</v>
      </c>
      <c r="J22" s="40"/>
      <c r="K22" s="46">
        <v>1130551</v>
      </c>
      <c r="L22" s="40"/>
      <c r="M22" s="46">
        <v>1504800661</v>
      </c>
      <c r="N22" s="40"/>
      <c r="O22" s="46">
        <v>2184224532</v>
      </c>
      <c r="P22" s="40"/>
      <c r="Q22" s="57">
        <v>-679423871</v>
      </c>
      <c r="R22" s="57"/>
    </row>
    <row r="23" spans="1:18" ht="21.75" customHeight="1" x14ac:dyDescent="0.2">
      <c r="A23" s="6" t="s">
        <v>51</v>
      </c>
      <c r="C23" s="46">
        <v>2600000</v>
      </c>
      <c r="D23" s="40"/>
      <c r="E23" s="46">
        <v>12960891562</v>
      </c>
      <c r="F23" s="40"/>
      <c r="G23" s="46">
        <v>13067874010</v>
      </c>
      <c r="H23" s="40"/>
      <c r="I23" s="46">
        <v>-106982448</v>
      </c>
      <c r="J23" s="40"/>
      <c r="K23" s="46">
        <v>2600000</v>
      </c>
      <c r="L23" s="40"/>
      <c r="M23" s="46">
        <v>12960891562</v>
      </c>
      <c r="N23" s="40"/>
      <c r="O23" s="46">
        <v>13067874010</v>
      </c>
      <c r="P23" s="40"/>
      <c r="Q23" s="57">
        <v>-106982448</v>
      </c>
      <c r="R23" s="57"/>
    </row>
    <row r="24" spans="1:18" ht="21.75" customHeight="1" x14ac:dyDescent="0.2">
      <c r="A24" s="6" t="s">
        <v>61</v>
      </c>
      <c r="C24" s="46">
        <v>4000000</v>
      </c>
      <c r="D24" s="40"/>
      <c r="E24" s="46">
        <v>23449639612</v>
      </c>
      <c r="F24" s="40"/>
      <c r="G24" s="46">
        <v>20534824876</v>
      </c>
      <c r="H24" s="40"/>
      <c r="I24" s="46">
        <v>2914814736</v>
      </c>
      <c r="J24" s="40"/>
      <c r="K24" s="46">
        <v>5400000</v>
      </c>
      <c r="L24" s="40"/>
      <c r="M24" s="46">
        <v>29481137441</v>
      </c>
      <c r="N24" s="40"/>
      <c r="O24" s="46">
        <v>26494333517</v>
      </c>
      <c r="P24" s="40"/>
      <c r="Q24" s="57">
        <v>2986803924</v>
      </c>
      <c r="R24" s="57"/>
    </row>
    <row r="25" spans="1:18" ht="21.75" customHeight="1" x14ac:dyDescent="0.2">
      <c r="A25" s="6" t="s">
        <v>63</v>
      </c>
      <c r="C25" s="46">
        <v>1</v>
      </c>
      <c r="D25" s="40"/>
      <c r="E25" s="46">
        <v>1</v>
      </c>
      <c r="F25" s="40"/>
      <c r="G25" s="46">
        <v>3530</v>
      </c>
      <c r="H25" s="40"/>
      <c r="I25" s="46">
        <v>-3529</v>
      </c>
      <c r="J25" s="40"/>
      <c r="K25" s="46">
        <v>1</v>
      </c>
      <c r="L25" s="40"/>
      <c r="M25" s="46">
        <v>1</v>
      </c>
      <c r="N25" s="40"/>
      <c r="O25" s="46">
        <v>3530</v>
      </c>
      <c r="P25" s="40"/>
      <c r="Q25" s="57">
        <v>-3529</v>
      </c>
      <c r="R25" s="57"/>
    </row>
    <row r="26" spans="1:18" ht="21.75" customHeight="1" x14ac:dyDescent="0.2">
      <c r="A26" s="6" t="s">
        <v>66</v>
      </c>
      <c r="C26" s="46">
        <v>878829</v>
      </c>
      <c r="D26" s="40"/>
      <c r="E26" s="46">
        <v>6281183802</v>
      </c>
      <c r="F26" s="40"/>
      <c r="G26" s="46">
        <v>5165721458</v>
      </c>
      <c r="H26" s="40"/>
      <c r="I26" s="46">
        <v>1115462344</v>
      </c>
      <c r="J26" s="40"/>
      <c r="K26" s="46">
        <v>4478829</v>
      </c>
      <c r="L26" s="40"/>
      <c r="M26" s="46">
        <v>39746871352</v>
      </c>
      <c r="N26" s="40"/>
      <c r="O26" s="46">
        <v>33651218247</v>
      </c>
      <c r="P26" s="40"/>
      <c r="Q26" s="57">
        <v>6095653105</v>
      </c>
      <c r="R26" s="57"/>
    </row>
    <row r="27" spans="1:18" ht="21.75" customHeight="1" x14ac:dyDescent="0.2">
      <c r="A27" s="6" t="s">
        <v>19</v>
      </c>
      <c r="C27" s="46">
        <v>245000</v>
      </c>
      <c r="D27" s="40"/>
      <c r="E27" s="46">
        <v>1880146201</v>
      </c>
      <c r="F27" s="40"/>
      <c r="G27" s="46">
        <v>2274684616</v>
      </c>
      <c r="H27" s="40"/>
      <c r="I27" s="46">
        <v>-394538415</v>
      </c>
      <c r="J27" s="40"/>
      <c r="K27" s="46">
        <v>490000</v>
      </c>
      <c r="L27" s="40"/>
      <c r="M27" s="46">
        <v>4187407794</v>
      </c>
      <c r="N27" s="40"/>
      <c r="O27" s="46">
        <v>4549369230</v>
      </c>
      <c r="P27" s="40"/>
      <c r="Q27" s="57">
        <v>-361961436</v>
      </c>
      <c r="R27" s="57"/>
    </row>
    <row r="28" spans="1:18" ht="21.75" customHeight="1" x14ac:dyDescent="0.2">
      <c r="A28" s="6" t="s">
        <v>36</v>
      </c>
      <c r="C28" s="46">
        <v>1800000</v>
      </c>
      <c r="D28" s="40"/>
      <c r="E28" s="46">
        <v>6212115274</v>
      </c>
      <c r="F28" s="40"/>
      <c r="G28" s="46">
        <v>5375654532</v>
      </c>
      <c r="H28" s="40"/>
      <c r="I28" s="46">
        <v>836460742</v>
      </c>
      <c r="J28" s="40"/>
      <c r="K28" s="46">
        <v>1800000</v>
      </c>
      <c r="L28" s="40"/>
      <c r="M28" s="46">
        <v>6212115274</v>
      </c>
      <c r="N28" s="40"/>
      <c r="O28" s="46">
        <v>5375654532</v>
      </c>
      <c r="P28" s="40"/>
      <c r="Q28" s="57">
        <v>836460742</v>
      </c>
      <c r="R28" s="57"/>
    </row>
    <row r="29" spans="1:18" ht="21.75" customHeight="1" x14ac:dyDescent="0.2">
      <c r="A29" s="6" t="s">
        <v>32</v>
      </c>
      <c r="C29" s="46">
        <v>4000000</v>
      </c>
      <c r="D29" s="40"/>
      <c r="E29" s="46">
        <v>21476879937</v>
      </c>
      <c r="F29" s="40"/>
      <c r="G29" s="46">
        <v>19411808400</v>
      </c>
      <c r="H29" s="40"/>
      <c r="I29" s="46">
        <v>2065071537</v>
      </c>
      <c r="J29" s="40"/>
      <c r="K29" s="46">
        <v>4000000</v>
      </c>
      <c r="L29" s="40"/>
      <c r="M29" s="46">
        <v>21476879937</v>
      </c>
      <c r="N29" s="40"/>
      <c r="O29" s="46">
        <v>19411808400</v>
      </c>
      <c r="P29" s="40"/>
      <c r="Q29" s="57">
        <v>2065071537</v>
      </c>
      <c r="R29" s="57"/>
    </row>
    <row r="30" spans="1:18" ht="21.75" customHeight="1" x14ac:dyDescent="0.2">
      <c r="A30" s="6" t="s">
        <v>41</v>
      </c>
      <c r="C30" s="46">
        <v>4000000</v>
      </c>
      <c r="D30" s="40"/>
      <c r="E30" s="46">
        <v>14504687115</v>
      </c>
      <c r="F30" s="40"/>
      <c r="G30" s="46">
        <v>15194258176</v>
      </c>
      <c r="H30" s="40"/>
      <c r="I30" s="46">
        <v>-689571061</v>
      </c>
      <c r="J30" s="40"/>
      <c r="K30" s="46">
        <v>4000000</v>
      </c>
      <c r="L30" s="40"/>
      <c r="M30" s="46">
        <v>14504687115</v>
      </c>
      <c r="N30" s="40"/>
      <c r="O30" s="46">
        <v>15194258176</v>
      </c>
      <c r="P30" s="40"/>
      <c r="Q30" s="57">
        <v>-689571061</v>
      </c>
      <c r="R30" s="57"/>
    </row>
    <row r="31" spans="1:18" ht="21.75" customHeight="1" x14ac:dyDescent="0.2">
      <c r="A31" s="6" t="s">
        <v>29</v>
      </c>
      <c r="C31" s="46">
        <v>150000</v>
      </c>
      <c r="D31" s="40"/>
      <c r="E31" s="46">
        <v>868640661</v>
      </c>
      <c r="F31" s="40"/>
      <c r="G31" s="46">
        <v>915105291</v>
      </c>
      <c r="H31" s="40"/>
      <c r="I31" s="46">
        <v>-46464630</v>
      </c>
      <c r="J31" s="40"/>
      <c r="K31" s="46">
        <v>150000</v>
      </c>
      <c r="L31" s="40"/>
      <c r="M31" s="46">
        <v>868640661</v>
      </c>
      <c r="N31" s="40"/>
      <c r="O31" s="46">
        <v>915105291</v>
      </c>
      <c r="P31" s="40"/>
      <c r="Q31" s="57">
        <v>-46464630</v>
      </c>
      <c r="R31" s="57"/>
    </row>
    <row r="32" spans="1:18" ht="21.75" customHeight="1" x14ac:dyDescent="0.2">
      <c r="A32" s="6" t="s">
        <v>59</v>
      </c>
      <c r="C32" s="46">
        <v>10000000</v>
      </c>
      <c r="D32" s="40"/>
      <c r="E32" s="46">
        <v>14434003649</v>
      </c>
      <c r="F32" s="40"/>
      <c r="G32" s="46">
        <v>13092679600</v>
      </c>
      <c r="H32" s="40"/>
      <c r="I32" s="46">
        <v>1341324049</v>
      </c>
      <c r="J32" s="40"/>
      <c r="K32" s="46">
        <v>10000000</v>
      </c>
      <c r="L32" s="40"/>
      <c r="M32" s="46">
        <v>14434003649</v>
      </c>
      <c r="N32" s="40"/>
      <c r="O32" s="46">
        <v>13092679600</v>
      </c>
      <c r="P32" s="40"/>
      <c r="Q32" s="57">
        <v>1341324049</v>
      </c>
      <c r="R32" s="57"/>
    </row>
    <row r="33" spans="1:18" ht="21.75" customHeight="1" x14ac:dyDescent="0.2">
      <c r="A33" s="6" t="s">
        <v>57</v>
      </c>
      <c r="C33" s="46">
        <v>2600000</v>
      </c>
      <c r="D33" s="40"/>
      <c r="E33" s="46">
        <v>3046487497</v>
      </c>
      <c r="F33" s="40"/>
      <c r="G33" s="46">
        <v>2998054800</v>
      </c>
      <c r="H33" s="40"/>
      <c r="I33" s="46">
        <v>48432697</v>
      </c>
      <c r="J33" s="40"/>
      <c r="K33" s="46">
        <v>2600000</v>
      </c>
      <c r="L33" s="40"/>
      <c r="M33" s="46">
        <v>3046487497</v>
      </c>
      <c r="N33" s="40"/>
      <c r="O33" s="46">
        <v>2998054800</v>
      </c>
      <c r="P33" s="40"/>
      <c r="Q33" s="57">
        <v>48432697</v>
      </c>
      <c r="R33" s="57"/>
    </row>
    <row r="34" spans="1:18" ht="21.75" customHeight="1" x14ac:dyDescent="0.2">
      <c r="A34" s="6" t="s">
        <v>44</v>
      </c>
      <c r="C34" s="46">
        <v>6824</v>
      </c>
      <c r="D34" s="40"/>
      <c r="E34" s="46">
        <v>437936139</v>
      </c>
      <c r="F34" s="40"/>
      <c r="G34" s="46">
        <v>368881141</v>
      </c>
      <c r="H34" s="40"/>
      <c r="I34" s="46">
        <v>69054998</v>
      </c>
      <c r="J34" s="40"/>
      <c r="K34" s="46">
        <v>6824</v>
      </c>
      <c r="L34" s="40"/>
      <c r="M34" s="46">
        <v>437936139</v>
      </c>
      <c r="N34" s="40"/>
      <c r="O34" s="46">
        <v>368881141</v>
      </c>
      <c r="P34" s="40"/>
      <c r="Q34" s="57">
        <v>69054998</v>
      </c>
      <c r="R34" s="57"/>
    </row>
    <row r="35" spans="1:18" ht="21.75" customHeight="1" x14ac:dyDescent="0.2">
      <c r="A35" s="6" t="s">
        <v>65</v>
      </c>
      <c r="C35" s="46">
        <v>4000000</v>
      </c>
      <c r="D35" s="40"/>
      <c r="E35" s="46">
        <v>5734695330</v>
      </c>
      <c r="F35" s="40"/>
      <c r="G35" s="46">
        <v>6074560355</v>
      </c>
      <c r="H35" s="40"/>
      <c r="I35" s="46">
        <v>-339865025</v>
      </c>
      <c r="J35" s="40"/>
      <c r="K35" s="46">
        <v>4000000</v>
      </c>
      <c r="L35" s="40"/>
      <c r="M35" s="46">
        <v>5734695330</v>
      </c>
      <c r="N35" s="40"/>
      <c r="O35" s="46">
        <v>6074560355</v>
      </c>
      <c r="P35" s="40"/>
      <c r="Q35" s="57">
        <v>-339865025</v>
      </c>
      <c r="R35" s="57"/>
    </row>
    <row r="36" spans="1:18" ht="21.75" customHeight="1" x14ac:dyDescent="0.2">
      <c r="A36" s="6" t="s">
        <v>122</v>
      </c>
      <c r="C36" s="46">
        <v>0</v>
      </c>
      <c r="D36" s="40"/>
      <c r="E36" s="46">
        <v>0</v>
      </c>
      <c r="F36" s="40"/>
      <c r="G36" s="46">
        <v>0</v>
      </c>
      <c r="H36" s="40"/>
      <c r="I36" s="46">
        <v>0</v>
      </c>
      <c r="J36" s="40"/>
      <c r="K36" s="46">
        <v>494239</v>
      </c>
      <c r="L36" s="40"/>
      <c r="M36" s="46">
        <v>9235545493</v>
      </c>
      <c r="N36" s="40"/>
      <c r="O36" s="46">
        <v>9221668677</v>
      </c>
      <c r="P36" s="40"/>
      <c r="Q36" s="57">
        <v>13876816</v>
      </c>
      <c r="R36" s="57"/>
    </row>
    <row r="37" spans="1:18" ht="21.75" customHeight="1" x14ac:dyDescent="0.2">
      <c r="A37" s="6" t="s">
        <v>123</v>
      </c>
      <c r="C37" s="46">
        <v>0</v>
      </c>
      <c r="D37" s="40"/>
      <c r="E37" s="46">
        <v>0</v>
      </c>
      <c r="F37" s="40"/>
      <c r="G37" s="46">
        <v>0</v>
      </c>
      <c r="H37" s="40"/>
      <c r="I37" s="46">
        <v>0</v>
      </c>
      <c r="J37" s="40"/>
      <c r="K37" s="46">
        <v>1000000</v>
      </c>
      <c r="L37" s="40"/>
      <c r="M37" s="46">
        <v>4960309526</v>
      </c>
      <c r="N37" s="40"/>
      <c r="O37" s="46">
        <v>5119357500</v>
      </c>
      <c r="P37" s="40"/>
      <c r="Q37" s="57">
        <v>-159047974</v>
      </c>
      <c r="R37" s="57"/>
    </row>
    <row r="38" spans="1:18" ht="21.75" customHeight="1" x14ac:dyDescent="0.2">
      <c r="A38" s="6" t="s">
        <v>60</v>
      </c>
      <c r="C38" s="46">
        <v>0</v>
      </c>
      <c r="D38" s="40"/>
      <c r="E38" s="46">
        <v>0</v>
      </c>
      <c r="F38" s="40"/>
      <c r="G38" s="46">
        <v>0</v>
      </c>
      <c r="H38" s="40"/>
      <c r="I38" s="46">
        <v>0</v>
      </c>
      <c r="J38" s="40"/>
      <c r="K38" s="46">
        <v>100000</v>
      </c>
      <c r="L38" s="40"/>
      <c r="M38" s="46">
        <v>5998334511</v>
      </c>
      <c r="N38" s="40"/>
      <c r="O38" s="46">
        <v>5530195267</v>
      </c>
      <c r="P38" s="40"/>
      <c r="Q38" s="57">
        <v>468139244</v>
      </c>
      <c r="R38" s="57"/>
    </row>
    <row r="39" spans="1:18" ht="21.75" customHeight="1" x14ac:dyDescent="0.2">
      <c r="A39" s="6" t="s">
        <v>124</v>
      </c>
      <c r="C39" s="46">
        <v>0</v>
      </c>
      <c r="D39" s="40"/>
      <c r="E39" s="46">
        <v>0</v>
      </c>
      <c r="F39" s="40"/>
      <c r="G39" s="46">
        <v>0</v>
      </c>
      <c r="H39" s="40"/>
      <c r="I39" s="46">
        <v>0</v>
      </c>
      <c r="J39" s="40"/>
      <c r="K39" s="46">
        <v>660000</v>
      </c>
      <c r="L39" s="40"/>
      <c r="M39" s="46">
        <v>7550424323</v>
      </c>
      <c r="N39" s="40"/>
      <c r="O39" s="46">
        <v>7945044030</v>
      </c>
      <c r="P39" s="40"/>
      <c r="Q39" s="57">
        <v>-394619707</v>
      </c>
      <c r="R39" s="57"/>
    </row>
    <row r="40" spans="1:18" ht="21.75" customHeight="1" x14ac:dyDescent="0.2">
      <c r="A40" s="6" t="s">
        <v>125</v>
      </c>
      <c r="C40" s="46">
        <v>0</v>
      </c>
      <c r="D40" s="40"/>
      <c r="E40" s="46">
        <v>0</v>
      </c>
      <c r="F40" s="40"/>
      <c r="G40" s="46">
        <v>0</v>
      </c>
      <c r="H40" s="40"/>
      <c r="I40" s="46">
        <v>0</v>
      </c>
      <c r="J40" s="40"/>
      <c r="K40" s="46">
        <v>1200000</v>
      </c>
      <c r="L40" s="40"/>
      <c r="M40" s="46">
        <v>1460496044</v>
      </c>
      <c r="N40" s="40"/>
      <c r="O40" s="46">
        <v>1475567820</v>
      </c>
      <c r="P40" s="40"/>
      <c r="Q40" s="57">
        <v>-15071776</v>
      </c>
      <c r="R40" s="57"/>
    </row>
    <row r="41" spans="1:18" ht="21.75" customHeight="1" x14ac:dyDescent="0.2">
      <c r="A41" s="6" t="s">
        <v>126</v>
      </c>
      <c r="C41" s="46">
        <v>0</v>
      </c>
      <c r="D41" s="40"/>
      <c r="E41" s="46">
        <v>0</v>
      </c>
      <c r="F41" s="40"/>
      <c r="G41" s="46">
        <v>0</v>
      </c>
      <c r="H41" s="40"/>
      <c r="I41" s="46">
        <v>0</v>
      </c>
      <c r="J41" s="40"/>
      <c r="K41" s="46">
        <v>10000000</v>
      </c>
      <c r="L41" s="40"/>
      <c r="M41" s="46">
        <v>4522927647</v>
      </c>
      <c r="N41" s="40"/>
      <c r="O41" s="46">
        <v>4603241706</v>
      </c>
      <c r="P41" s="40"/>
      <c r="Q41" s="57">
        <v>-80314059</v>
      </c>
      <c r="R41" s="57"/>
    </row>
    <row r="42" spans="1:18" ht="21.75" customHeight="1" x14ac:dyDescent="0.2">
      <c r="A42" s="6" t="s">
        <v>127</v>
      </c>
      <c r="C42" s="46">
        <v>0</v>
      </c>
      <c r="D42" s="40"/>
      <c r="E42" s="46">
        <v>0</v>
      </c>
      <c r="F42" s="40"/>
      <c r="G42" s="46">
        <v>0</v>
      </c>
      <c r="H42" s="40"/>
      <c r="I42" s="46">
        <v>0</v>
      </c>
      <c r="J42" s="40"/>
      <c r="K42" s="46">
        <v>400000</v>
      </c>
      <c r="L42" s="40"/>
      <c r="M42" s="46">
        <v>3848888581</v>
      </c>
      <c r="N42" s="40"/>
      <c r="O42" s="46">
        <v>3856914000</v>
      </c>
      <c r="P42" s="40"/>
      <c r="Q42" s="57">
        <v>-8025419</v>
      </c>
      <c r="R42" s="57"/>
    </row>
    <row r="43" spans="1:18" ht="21.75" customHeight="1" x14ac:dyDescent="0.2">
      <c r="A43" s="6" t="s">
        <v>128</v>
      </c>
      <c r="C43" s="46">
        <v>0</v>
      </c>
      <c r="D43" s="40"/>
      <c r="E43" s="46">
        <v>0</v>
      </c>
      <c r="F43" s="40"/>
      <c r="G43" s="46">
        <v>0</v>
      </c>
      <c r="H43" s="40"/>
      <c r="I43" s="46">
        <v>0</v>
      </c>
      <c r="J43" s="40"/>
      <c r="K43" s="46">
        <v>2700000</v>
      </c>
      <c r="L43" s="40"/>
      <c r="M43" s="46">
        <v>22798639818</v>
      </c>
      <c r="N43" s="40"/>
      <c r="O43" s="46">
        <v>23806503450</v>
      </c>
      <c r="P43" s="40"/>
      <c r="Q43" s="57">
        <v>-1007863632</v>
      </c>
      <c r="R43" s="57"/>
    </row>
    <row r="44" spans="1:18" ht="21.75" customHeight="1" x14ac:dyDescent="0.2">
      <c r="A44" s="6" t="s">
        <v>129</v>
      </c>
      <c r="C44" s="46">
        <v>0</v>
      </c>
      <c r="D44" s="40"/>
      <c r="E44" s="46">
        <v>0</v>
      </c>
      <c r="F44" s="40"/>
      <c r="G44" s="46">
        <v>0</v>
      </c>
      <c r="H44" s="40"/>
      <c r="I44" s="46">
        <v>0</v>
      </c>
      <c r="J44" s="40"/>
      <c r="K44" s="46">
        <v>2545614</v>
      </c>
      <c r="L44" s="40"/>
      <c r="M44" s="46">
        <v>18816242912</v>
      </c>
      <c r="N44" s="40"/>
      <c r="O44" s="46">
        <v>18573632159</v>
      </c>
      <c r="P44" s="40"/>
      <c r="Q44" s="57">
        <v>242610753</v>
      </c>
      <c r="R44" s="57"/>
    </row>
    <row r="45" spans="1:18" ht="21.75" customHeight="1" x14ac:dyDescent="0.2">
      <c r="A45" s="6" t="s">
        <v>43</v>
      </c>
      <c r="C45" s="46">
        <v>0</v>
      </c>
      <c r="D45" s="40"/>
      <c r="E45" s="46">
        <v>0</v>
      </c>
      <c r="F45" s="40"/>
      <c r="G45" s="46">
        <v>0</v>
      </c>
      <c r="H45" s="40"/>
      <c r="I45" s="46">
        <v>0</v>
      </c>
      <c r="J45" s="40"/>
      <c r="K45" s="46">
        <v>500000</v>
      </c>
      <c r="L45" s="40"/>
      <c r="M45" s="46">
        <v>4622332528</v>
      </c>
      <c r="N45" s="40"/>
      <c r="O45" s="46">
        <v>5361280757</v>
      </c>
      <c r="P45" s="40"/>
      <c r="Q45" s="57">
        <v>-738948229</v>
      </c>
      <c r="R45" s="57"/>
    </row>
    <row r="46" spans="1:18" ht="21.75" customHeight="1" x14ac:dyDescent="0.2">
      <c r="A46" s="6" t="s">
        <v>130</v>
      </c>
      <c r="C46" s="46">
        <v>0</v>
      </c>
      <c r="D46" s="40"/>
      <c r="E46" s="46">
        <v>0</v>
      </c>
      <c r="F46" s="40"/>
      <c r="G46" s="46">
        <v>0</v>
      </c>
      <c r="H46" s="40"/>
      <c r="I46" s="46">
        <v>0</v>
      </c>
      <c r="J46" s="40"/>
      <c r="K46" s="46">
        <v>4000000</v>
      </c>
      <c r="L46" s="40"/>
      <c r="M46" s="46">
        <v>9403713053</v>
      </c>
      <c r="N46" s="40"/>
      <c r="O46" s="46">
        <v>9406070942</v>
      </c>
      <c r="P46" s="40"/>
      <c r="Q46" s="57">
        <v>-2357889</v>
      </c>
      <c r="R46" s="57"/>
    </row>
    <row r="47" spans="1:18" ht="21.75" customHeight="1" x14ac:dyDescent="0.2">
      <c r="A47" s="6" t="s">
        <v>131</v>
      </c>
      <c r="C47" s="46">
        <v>0</v>
      </c>
      <c r="D47" s="40"/>
      <c r="E47" s="46">
        <v>0</v>
      </c>
      <c r="F47" s="40"/>
      <c r="G47" s="46">
        <v>0</v>
      </c>
      <c r="H47" s="40"/>
      <c r="I47" s="46">
        <v>0</v>
      </c>
      <c r="J47" s="40"/>
      <c r="K47" s="46">
        <v>1500000</v>
      </c>
      <c r="L47" s="40"/>
      <c r="M47" s="46">
        <v>1637051308</v>
      </c>
      <c r="N47" s="40"/>
      <c r="O47" s="46">
        <v>1638691425</v>
      </c>
      <c r="P47" s="40"/>
      <c r="Q47" s="57">
        <v>-1640117</v>
      </c>
      <c r="R47" s="57"/>
    </row>
    <row r="48" spans="1:18" ht="21.75" customHeight="1" x14ac:dyDescent="0.2">
      <c r="A48" s="6" t="s">
        <v>132</v>
      </c>
      <c r="C48" s="46">
        <v>0</v>
      </c>
      <c r="D48" s="40"/>
      <c r="E48" s="46">
        <v>0</v>
      </c>
      <c r="F48" s="40"/>
      <c r="G48" s="46">
        <v>0</v>
      </c>
      <c r="H48" s="40"/>
      <c r="I48" s="46">
        <v>0</v>
      </c>
      <c r="J48" s="40"/>
      <c r="K48" s="46">
        <v>2789233</v>
      </c>
      <c r="L48" s="40"/>
      <c r="M48" s="46">
        <v>10228725938</v>
      </c>
      <c r="N48" s="40"/>
      <c r="O48" s="46">
        <v>10333618336</v>
      </c>
      <c r="P48" s="40"/>
      <c r="Q48" s="57">
        <v>-104892398</v>
      </c>
      <c r="R48" s="57"/>
    </row>
    <row r="49" spans="1:18" ht="21.75" customHeight="1" x14ac:dyDescent="0.2">
      <c r="A49" s="6" t="s">
        <v>133</v>
      </c>
      <c r="C49" s="46">
        <v>0</v>
      </c>
      <c r="D49" s="40"/>
      <c r="E49" s="46">
        <v>0</v>
      </c>
      <c r="F49" s="40"/>
      <c r="G49" s="46">
        <v>0</v>
      </c>
      <c r="H49" s="40"/>
      <c r="I49" s="46">
        <v>0</v>
      </c>
      <c r="J49" s="40"/>
      <c r="K49" s="46">
        <v>200000</v>
      </c>
      <c r="L49" s="40"/>
      <c r="M49" s="46">
        <v>399011671</v>
      </c>
      <c r="N49" s="40"/>
      <c r="O49" s="46">
        <v>390153934</v>
      </c>
      <c r="P49" s="40"/>
      <c r="Q49" s="57">
        <v>8857737</v>
      </c>
      <c r="R49" s="57"/>
    </row>
    <row r="50" spans="1:18" ht="21.75" customHeight="1" x14ac:dyDescent="0.2">
      <c r="A50" s="6" t="s">
        <v>53</v>
      </c>
      <c r="C50" s="46">
        <v>0</v>
      </c>
      <c r="D50" s="40"/>
      <c r="E50" s="46">
        <v>0</v>
      </c>
      <c r="F50" s="40"/>
      <c r="G50" s="46">
        <v>0</v>
      </c>
      <c r="H50" s="40"/>
      <c r="I50" s="46">
        <v>0</v>
      </c>
      <c r="J50" s="40"/>
      <c r="K50" s="46">
        <v>823988</v>
      </c>
      <c r="L50" s="40"/>
      <c r="M50" s="46">
        <v>5157651531</v>
      </c>
      <c r="N50" s="40"/>
      <c r="O50" s="46">
        <v>5425072618</v>
      </c>
      <c r="P50" s="40"/>
      <c r="Q50" s="57">
        <v>-267421087</v>
      </c>
      <c r="R50" s="57"/>
    </row>
    <row r="51" spans="1:18" ht="21.75" customHeight="1" x14ac:dyDescent="0.2">
      <c r="A51" s="6" t="s">
        <v>134</v>
      </c>
      <c r="C51" s="46">
        <v>0</v>
      </c>
      <c r="D51" s="40"/>
      <c r="E51" s="46">
        <v>0</v>
      </c>
      <c r="F51" s="40"/>
      <c r="G51" s="46">
        <v>0</v>
      </c>
      <c r="H51" s="40"/>
      <c r="I51" s="46">
        <v>0</v>
      </c>
      <c r="J51" s="40"/>
      <c r="K51" s="46">
        <v>1000000</v>
      </c>
      <c r="L51" s="40"/>
      <c r="M51" s="46">
        <v>6353967616</v>
      </c>
      <c r="N51" s="40"/>
      <c r="O51" s="46">
        <v>5338048500</v>
      </c>
      <c r="P51" s="40"/>
      <c r="Q51" s="57">
        <v>1015919116</v>
      </c>
      <c r="R51" s="57"/>
    </row>
    <row r="52" spans="1:18" ht="21.75" customHeight="1" x14ac:dyDescent="0.2">
      <c r="A52" s="6" t="s">
        <v>35</v>
      </c>
      <c r="C52" s="46">
        <v>0</v>
      </c>
      <c r="D52" s="40"/>
      <c r="E52" s="46">
        <v>0</v>
      </c>
      <c r="F52" s="40"/>
      <c r="G52" s="46">
        <v>0</v>
      </c>
      <c r="H52" s="40"/>
      <c r="I52" s="46">
        <v>0</v>
      </c>
      <c r="J52" s="40"/>
      <c r="K52" s="46">
        <v>800000</v>
      </c>
      <c r="L52" s="40"/>
      <c r="M52" s="46">
        <v>14225797342</v>
      </c>
      <c r="N52" s="40"/>
      <c r="O52" s="46">
        <v>14741500557</v>
      </c>
      <c r="P52" s="40"/>
      <c r="Q52" s="57">
        <v>-515703215</v>
      </c>
      <c r="R52" s="57"/>
    </row>
    <row r="53" spans="1:18" ht="21.75" customHeight="1" x14ac:dyDescent="0.2">
      <c r="A53" s="6" t="s">
        <v>49</v>
      </c>
      <c r="C53" s="46">
        <v>0</v>
      </c>
      <c r="D53" s="40"/>
      <c r="E53" s="46">
        <v>0</v>
      </c>
      <c r="F53" s="40"/>
      <c r="G53" s="46">
        <v>0</v>
      </c>
      <c r="H53" s="40"/>
      <c r="I53" s="46">
        <v>0</v>
      </c>
      <c r="J53" s="40"/>
      <c r="K53" s="46">
        <v>2000000</v>
      </c>
      <c r="L53" s="40"/>
      <c r="M53" s="46">
        <v>19122623078</v>
      </c>
      <c r="N53" s="40"/>
      <c r="O53" s="46">
        <v>20696578586</v>
      </c>
      <c r="P53" s="40"/>
      <c r="Q53" s="57">
        <v>-1573955508</v>
      </c>
      <c r="R53" s="57"/>
    </row>
    <row r="54" spans="1:18" ht="21.75" customHeight="1" x14ac:dyDescent="0.2">
      <c r="A54" s="6" t="s">
        <v>135</v>
      </c>
      <c r="C54" s="46">
        <v>0</v>
      </c>
      <c r="D54" s="40"/>
      <c r="E54" s="46">
        <v>0</v>
      </c>
      <c r="F54" s="40"/>
      <c r="G54" s="46">
        <v>0</v>
      </c>
      <c r="H54" s="40"/>
      <c r="I54" s="46">
        <v>0</v>
      </c>
      <c r="J54" s="40"/>
      <c r="K54" s="46">
        <v>249999</v>
      </c>
      <c r="L54" s="40"/>
      <c r="M54" s="46">
        <v>1885419800</v>
      </c>
      <c r="N54" s="40"/>
      <c r="O54" s="46">
        <v>2099922225</v>
      </c>
      <c r="P54" s="40"/>
      <c r="Q54" s="57">
        <v>-214502425</v>
      </c>
      <c r="R54" s="57"/>
    </row>
    <row r="55" spans="1:18" ht="21.75" customHeight="1" x14ac:dyDescent="0.2">
      <c r="A55" s="6" t="s">
        <v>141</v>
      </c>
      <c r="C55" s="46">
        <v>0</v>
      </c>
      <c r="D55" s="40"/>
      <c r="E55" s="46">
        <v>0</v>
      </c>
      <c r="F55" s="40"/>
      <c r="G55" s="46">
        <v>0</v>
      </c>
      <c r="H55" s="40"/>
      <c r="I55" s="46">
        <v>0</v>
      </c>
      <c r="J55" s="40"/>
      <c r="K55" s="46">
        <v>220000</v>
      </c>
      <c r="L55" s="40"/>
      <c r="M55" s="46">
        <v>219961125000</v>
      </c>
      <c r="N55" s="40"/>
      <c r="O55" s="46">
        <v>220038875000</v>
      </c>
      <c r="P55" s="40"/>
      <c r="Q55" s="57">
        <v>-77750000</v>
      </c>
      <c r="R55" s="57"/>
    </row>
    <row r="56" spans="1:18" ht="21.75" customHeight="1" x14ac:dyDescent="0.2">
      <c r="A56" s="6" t="s">
        <v>142</v>
      </c>
      <c r="C56" s="46">
        <v>0</v>
      </c>
      <c r="D56" s="40"/>
      <c r="E56" s="46">
        <v>0</v>
      </c>
      <c r="F56" s="40"/>
      <c r="G56" s="46">
        <v>0</v>
      </c>
      <c r="H56" s="40"/>
      <c r="I56" s="46">
        <v>0</v>
      </c>
      <c r="J56" s="40"/>
      <c r="K56" s="46">
        <v>67000</v>
      </c>
      <c r="L56" s="40"/>
      <c r="M56" s="46">
        <v>66987856250</v>
      </c>
      <c r="N56" s="40"/>
      <c r="O56" s="46">
        <v>66987856250</v>
      </c>
      <c r="P56" s="40"/>
      <c r="Q56" s="57">
        <v>0</v>
      </c>
      <c r="R56" s="57"/>
    </row>
    <row r="57" spans="1:18" ht="21.75" customHeight="1" x14ac:dyDescent="0.2">
      <c r="A57" s="9" t="s">
        <v>86</v>
      </c>
      <c r="C57" s="48">
        <v>0</v>
      </c>
      <c r="D57" s="40"/>
      <c r="E57" s="48">
        <v>0</v>
      </c>
      <c r="F57" s="40"/>
      <c r="G57" s="48">
        <v>0</v>
      </c>
      <c r="H57" s="40"/>
      <c r="I57" s="48">
        <v>0</v>
      </c>
      <c r="J57" s="40"/>
      <c r="K57" s="48">
        <v>280000</v>
      </c>
      <c r="L57" s="40"/>
      <c r="M57" s="48">
        <v>279949250000</v>
      </c>
      <c r="N57" s="40"/>
      <c r="O57" s="48">
        <v>280050750000</v>
      </c>
      <c r="P57" s="40"/>
      <c r="Q57" s="58">
        <v>-101500000</v>
      </c>
      <c r="R57" s="58"/>
    </row>
    <row r="58" spans="1:18" ht="21.75" customHeight="1" x14ac:dyDescent="0.2">
      <c r="A58" s="11" t="s">
        <v>72</v>
      </c>
      <c r="C58" s="50">
        <v>145835003</v>
      </c>
      <c r="D58" s="40"/>
      <c r="E58" s="50">
        <v>371776928735</v>
      </c>
      <c r="F58" s="40"/>
      <c r="G58" s="50">
        <v>335523947434</v>
      </c>
      <c r="H58" s="40"/>
      <c r="I58" s="50">
        <v>36252981301</v>
      </c>
      <c r="J58" s="40"/>
      <c r="K58" s="50">
        <v>188960075</v>
      </c>
      <c r="L58" s="40"/>
      <c r="M58" s="50">
        <v>1170304530407</v>
      </c>
      <c r="N58" s="40"/>
      <c r="O58" s="50">
        <v>1133339995605</v>
      </c>
      <c r="P58" s="40"/>
      <c r="Q58" s="59">
        <v>36964534802</v>
      </c>
      <c r="R58" s="59"/>
    </row>
  </sheetData>
  <mergeCells count="59">
    <mergeCell ref="Q58:R58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4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2"/>
  <sheetViews>
    <sheetView rightToLeft="1" view="pageBreakPreview" zoomScale="98" zoomScaleNormal="100" zoomScaleSheetLayoutView="98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7.35" customHeight="1" x14ac:dyDescent="0.2"/>
    <row r="5" spans="1:25" ht="14.45" customHeight="1" x14ac:dyDescent="0.2">
      <c r="A5" s="17" t="s">
        <v>174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7.35" customHeight="1" x14ac:dyDescent="0.2"/>
    <row r="7" spans="1:25" ht="14.45" customHeight="1" x14ac:dyDescent="0.2">
      <c r="E7" s="18" t="s">
        <v>116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Y7" s="2" t="s">
        <v>117</v>
      </c>
    </row>
    <row r="8" spans="1:25" ht="29.1" customHeight="1" x14ac:dyDescent="0.2">
      <c r="A8" s="2" t="s">
        <v>175</v>
      </c>
      <c r="C8" s="2" t="s">
        <v>176</v>
      </c>
      <c r="E8" s="15" t="s">
        <v>75</v>
      </c>
      <c r="F8" s="3"/>
      <c r="G8" s="15" t="s">
        <v>13</v>
      </c>
      <c r="H8" s="3"/>
      <c r="I8" s="15" t="s">
        <v>74</v>
      </c>
      <c r="J8" s="3"/>
      <c r="K8" s="15" t="s">
        <v>177</v>
      </c>
      <c r="L8" s="3"/>
      <c r="M8" s="15" t="s">
        <v>178</v>
      </c>
      <c r="N8" s="3"/>
      <c r="O8" s="15" t="s">
        <v>179</v>
      </c>
      <c r="P8" s="3"/>
      <c r="Q8" s="15" t="s">
        <v>180</v>
      </c>
      <c r="R8" s="3"/>
      <c r="S8" s="15" t="s">
        <v>181</v>
      </c>
      <c r="T8" s="3"/>
      <c r="U8" s="15" t="s">
        <v>182</v>
      </c>
      <c r="V8" s="3"/>
      <c r="W8" s="15" t="s">
        <v>183</v>
      </c>
      <c r="Y8" s="15" t="s">
        <v>183</v>
      </c>
    </row>
    <row r="9" spans="1:25" ht="21.75" customHeight="1" x14ac:dyDescent="0.2">
      <c r="A9" s="5" t="s">
        <v>184</v>
      </c>
      <c r="C9" s="5" t="s">
        <v>185</v>
      </c>
      <c r="E9" s="60"/>
      <c r="F9" s="40"/>
      <c r="G9" s="41">
        <v>0</v>
      </c>
      <c r="H9" s="40"/>
      <c r="I9" s="41">
        <v>0</v>
      </c>
      <c r="J9" s="40"/>
      <c r="K9" s="41">
        <v>0</v>
      </c>
      <c r="L9" s="40"/>
      <c r="M9" s="41">
        <v>0</v>
      </c>
      <c r="N9" s="40"/>
      <c r="O9" s="41">
        <v>0</v>
      </c>
      <c r="P9" s="40"/>
      <c r="Q9" s="41">
        <v>0</v>
      </c>
      <c r="R9" s="40"/>
      <c r="S9" s="41">
        <v>0</v>
      </c>
      <c r="T9" s="40"/>
      <c r="U9" s="41">
        <v>0</v>
      </c>
      <c r="V9" s="40"/>
      <c r="W9" s="41">
        <v>0</v>
      </c>
      <c r="X9" s="40"/>
      <c r="Y9" s="41">
        <v>25873255</v>
      </c>
    </row>
    <row r="10" spans="1:25" ht="21.75" customHeight="1" x14ac:dyDescent="0.2">
      <c r="A10" s="6" t="s">
        <v>184</v>
      </c>
      <c r="C10" s="6" t="s">
        <v>185</v>
      </c>
      <c r="E10" s="40"/>
      <c r="F10" s="40"/>
      <c r="G10" s="46">
        <v>0</v>
      </c>
      <c r="H10" s="40"/>
      <c r="I10" s="46">
        <v>0</v>
      </c>
      <c r="J10" s="40"/>
      <c r="K10" s="46">
        <v>0</v>
      </c>
      <c r="L10" s="40"/>
      <c r="M10" s="46">
        <v>0</v>
      </c>
      <c r="N10" s="40"/>
      <c r="O10" s="46">
        <v>0</v>
      </c>
      <c r="P10" s="40"/>
      <c r="Q10" s="46">
        <v>0</v>
      </c>
      <c r="R10" s="40"/>
      <c r="S10" s="46">
        <v>0</v>
      </c>
      <c r="T10" s="40"/>
      <c r="U10" s="46">
        <v>0</v>
      </c>
      <c r="V10" s="40"/>
      <c r="W10" s="46">
        <v>0</v>
      </c>
      <c r="X10" s="40"/>
      <c r="Y10" s="46">
        <v>4876165</v>
      </c>
    </row>
    <row r="11" spans="1:25" ht="21.75" customHeight="1" x14ac:dyDescent="0.2">
      <c r="A11" s="9" t="s">
        <v>184</v>
      </c>
      <c r="B11" s="10"/>
      <c r="C11" s="9" t="s">
        <v>185</v>
      </c>
      <c r="E11" s="61"/>
      <c r="F11" s="40"/>
      <c r="G11" s="48">
        <v>0</v>
      </c>
      <c r="H11" s="40"/>
      <c r="I11" s="48">
        <v>0</v>
      </c>
      <c r="J11" s="40"/>
      <c r="K11" s="48">
        <v>0</v>
      </c>
      <c r="L11" s="40"/>
      <c r="M11" s="48">
        <v>0</v>
      </c>
      <c r="N11" s="40"/>
      <c r="O11" s="48">
        <v>0</v>
      </c>
      <c r="P11" s="40"/>
      <c r="Q11" s="48">
        <v>0</v>
      </c>
      <c r="R11" s="40"/>
      <c r="S11" s="48">
        <v>0</v>
      </c>
      <c r="T11" s="40"/>
      <c r="U11" s="48">
        <v>0</v>
      </c>
      <c r="V11" s="40"/>
      <c r="W11" s="48">
        <v>0</v>
      </c>
      <c r="X11" s="40"/>
      <c r="Y11" s="48">
        <v>875749</v>
      </c>
    </row>
    <row r="12" spans="1:25" ht="21.75" customHeight="1" x14ac:dyDescent="0.2">
      <c r="A12" s="24" t="s">
        <v>72</v>
      </c>
      <c r="B12" s="24"/>
      <c r="C12" s="24"/>
      <c r="E12" s="50"/>
      <c r="F12" s="40"/>
      <c r="G12" s="50"/>
      <c r="H12" s="40"/>
      <c r="I12" s="50"/>
      <c r="J12" s="40"/>
      <c r="K12" s="50">
        <v>0</v>
      </c>
      <c r="L12" s="40"/>
      <c r="M12" s="50">
        <v>0</v>
      </c>
      <c r="N12" s="40"/>
      <c r="O12" s="50">
        <v>0</v>
      </c>
      <c r="P12" s="40"/>
      <c r="Q12" s="50">
        <v>0</v>
      </c>
      <c r="R12" s="40"/>
      <c r="S12" s="50">
        <v>0</v>
      </c>
      <c r="T12" s="40"/>
      <c r="U12" s="50">
        <v>0</v>
      </c>
      <c r="V12" s="40"/>
      <c r="W12" s="50">
        <v>0</v>
      </c>
      <c r="X12" s="40"/>
      <c r="Y12" s="50">
        <v>31625169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6"/>
  <sheetViews>
    <sheetView rightToLeft="1" view="pageBreakPreview" zoomScale="98" zoomScaleNormal="100" zoomScaleSheetLayoutView="98" workbookViewId="0">
      <selection sqref="A1:Q1"/>
    </sheetView>
  </sheetViews>
  <sheetFormatPr defaultRowHeight="12.75" x14ac:dyDescent="0.2"/>
  <cols>
    <col min="1" max="1" width="26.140625" bestFit="1" customWidth="1"/>
    <col min="2" max="2" width="1.28515625" customWidth="1"/>
    <col min="3" max="3" width="13.28515625" bestFit="1" customWidth="1"/>
    <col min="4" max="4" width="1.28515625" customWidth="1"/>
    <col min="5" max="5" width="19" bestFit="1" customWidth="1"/>
    <col min="6" max="6" width="1.28515625" customWidth="1"/>
    <col min="7" max="7" width="19.42578125" bestFit="1" customWidth="1"/>
    <col min="8" max="8" width="1.28515625" customWidth="1"/>
    <col min="9" max="9" width="27.7109375" bestFit="1" customWidth="1"/>
    <col min="10" max="10" width="1.28515625" customWidth="1"/>
    <col min="11" max="11" width="13.28515625" bestFit="1" customWidth="1"/>
    <col min="12" max="12" width="1.28515625" customWidth="1"/>
    <col min="13" max="13" width="19" bestFit="1" customWidth="1"/>
    <col min="14" max="14" width="1.28515625" customWidth="1"/>
    <col min="15" max="15" width="19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 x14ac:dyDescent="0.2"/>
    <row r="5" spans="1:18" ht="14.45" customHeight="1" x14ac:dyDescent="0.2">
      <c r="A5" s="17" t="s">
        <v>186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45" customHeight="1" x14ac:dyDescent="0.2">
      <c r="A6" s="18" t="s">
        <v>101</v>
      </c>
      <c r="C6" s="18" t="s">
        <v>116</v>
      </c>
      <c r="D6" s="18"/>
      <c r="E6" s="18"/>
      <c r="F6" s="18"/>
      <c r="G6" s="18"/>
      <c r="H6" s="18"/>
      <c r="I6" s="18"/>
      <c r="K6" s="18" t="s">
        <v>117</v>
      </c>
      <c r="L6" s="18"/>
      <c r="M6" s="18"/>
      <c r="N6" s="18"/>
      <c r="O6" s="18"/>
      <c r="P6" s="18"/>
      <c r="Q6" s="18"/>
      <c r="R6" s="18"/>
    </row>
    <row r="7" spans="1:18" ht="39.75" customHeight="1" x14ac:dyDescent="0.2">
      <c r="A7" s="18"/>
      <c r="C7" s="15" t="s">
        <v>13</v>
      </c>
      <c r="D7" s="3"/>
      <c r="E7" s="15" t="s">
        <v>15</v>
      </c>
      <c r="F7" s="3"/>
      <c r="G7" s="15" t="s">
        <v>172</v>
      </c>
      <c r="H7" s="3"/>
      <c r="I7" s="15" t="s">
        <v>187</v>
      </c>
      <c r="K7" s="15" t="s">
        <v>13</v>
      </c>
      <c r="L7" s="3"/>
      <c r="M7" s="15" t="s">
        <v>15</v>
      </c>
      <c r="N7" s="3"/>
      <c r="O7" s="15" t="s">
        <v>172</v>
      </c>
      <c r="P7" s="3"/>
      <c r="Q7" s="26" t="s">
        <v>187</v>
      </c>
      <c r="R7" s="26"/>
    </row>
    <row r="8" spans="1:18" ht="21.75" customHeight="1" x14ac:dyDescent="0.2">
      <c r="A8" s="5" t="s">
        <v>40</v>
      </c>
      <c r="C8" s="41">
        <v>5000000</v>
      </c>
      <c r="D8" s="40"/>
      <c r="E8" s="41">
        <v>31809600000</v>
      </c>
      <c r="F8" s="40"/>
      <c r="G8" s="41">
        <v>30815550000</v>
      </c>
      <c r="H8" s="40"/>
      <c r="I8" s="41">
        <v>994050000</v>
      </c>
      <c r="J8" s="40"/>
      <c r="K8" s="41">
        <v>5000000</v>
      </c>
      <c r="L8" s="40"/>
      <c r="M8" s="41">
        <v>31809600000</v>
      </c>
      <c r="N8" s="40"/>
      <c r="O8" s="41">
        <v>31886057156</v>
      </c>
      <c r="P8" s="40"/>
      <c r="Q8" s="56">
        <v>-76457156</v>
      </c>
      <c r="R8" s="56"/>
    </row>
    <row r="9" spans="1:18" ht="21.75" customHeight="1" x14ac:dyDescent="0.2">
      <c r="A9" s="6" t="s">
        <v>42</v>
      </c>
      <c r="C9" s="46">
        <v>1200000</v>
      </c>
      <c r="D9" s="40"/>
      <c r="E9" s="46">
        <v>29964643200</v>
      </c>
      <c r="F9" s="40"/>
      <c r="G9" s="46">
        <v>29297839149</v>
      </c>
      <c r="H9" s="40"/>
      <c r="I9" s="46">
        <v>666804051</v>
      </c>
      <c r="J9" s="40"/>
      <c r="K9" s="46">
        <v>1200000</v>
      </c>
      <c r="L9" s="40"/>
      <c r="M9" s="46">
        <v>29964643200</v>
      </c>
      <c r="N9" s="40"/>
      <c r="O9" s="46">
        <v>29079148149</v>
      </c>
      <c r="P9" s="40"/>
      <c r="Q9" s="57">
        <v>885495051</v>
      </c>
      <c r="R9" s="57"/>
    </row>
    <row r="10" spans="1:18" ht="21.75" customHeight="1" x14ac:dyDescent="0.2">
      <c r="A10" s="6" t="s">
        <v>63</v>
      </c>
      <c r="C10" s="46">
        <v>10000000</v>
      </c>
      <c r="D10" s="40"/>
      <c r="E10" s="46">
        <v>42068196000</v>
      </c>
      <c r="F10" s="40"/>
      <c r="G10" s="46">
        <v>36398673928</v>
      </c>
      <c r="H10" s="40"/>
      <c r="I10" s="46">
        <v>5669522072</v>
      </c>
      <c r="J10" s="40"/>
      <c r="K10" s="46">
        <v>10000000</v>
      </c>
      <c r="L10" s="40"/>
      <c r="M10" s="46">
        <v>42068196000</v>
      </c>
      <c r="N10" s="40"/>
      <c r="O10" s="46">
        <v>36347590177</v>
      </c>
      <c r="P10" s="40"/>
      <c r="Q10" s="57">
        <v>5720605823</v>
      </c>
      <c r="R10" s="57"/>
    </row>
    <row r="11" spans="1:18" ht="21.75" customHeight="1" x14ac:dyDescent="0.2">
      <c r="A11" s="6" t="s">
        <v>48</v>
      </c>
      <c r="C11" s="46">
        <v>1400000</v>
      </c>
      <c r="D11" s="40"/>
      <c r="E11" s="46">
        <v>23046055200</v>
      </c>
      <c r="F11" s="40"/>
      <c r="G11" s="46">
        <v>22529477182</v>
      </c>
      <c r="H11" s="40"/>
      <c r="I11" s="46">
        <v>516578018</v>
      </c>
      <c r="J11" s="40"/>
      <c r="K11" s="46">
        <v>1400000</v>
      </c>
      <c r="L11" s="40"/>
      <c r="M11" s="46">
        <v>23046055200</v>
      </c>
      <c r="N11" s="40"/>
      <c r="O11" s="46">
        <v>29050445182</v>
      </c>
      <c r="P11" s="40"/>
      <c r="Q11" s="57">
        <v>-6004389982</v>
      </c>
      <c r="R11" s="57"/>
    </row>
    <row r="12" spans="1:18" ht="21.75" customHeight="1" x14ac:dyDescent="0.2">
      <c r="A12" s="6" t="s">
        <v>54</v>
      </c>
      <c r="C12" s="46">
        <v>6000000</v>
      </c>
      <c r="D12" s="40"/>
      <c r="E12" s="46">
        <v>20111619600</v>
      </c>
      <c r="F12" s="40"/>
      <c r="G12" s="46">
        <v>19586761200</v>
      </c>
      <c r="H12" s="40"/>
      <c r="I12" s="46">
        <v>524858400</v>
      </c>
      <c r="J12" s="40"/>
      <c r="K12" s="46">
        <v>6000000</v>
      </c>
      <c r="L12" s="40"/>
      <c r="M12" s="46">
        <v>20111619600</v>
      </c>
      <c r="N12" s="40"/>
      <c r="O12" s="46">
        <v>19524702696</v>
      </c>
      <c r="P12" s="40"/>
      <c r="Q12" s="57">
        <v>586916904</v>
      </c>
      <c r="R12" s="57"/>
    </row>
    <row r="13" spans="1:18" ht="21.75" customHeight="1" x14ac:dyDescent="0.2">
      <c r="A13" s="6" t="s">
        <v>136</v>
      </c>
      <c r="C13" s="46">
        <v>7513</v>
      </c>
      <c r="D13" s="40"/>
      <c r="E13" s="46">
        <v>62475946335</v>
      </c>
      <c r="F13" s="40"/>
      <c r="G13" s="46">
        <v>67684372539</v>
      </c>
      <c r="H13" s="40"/>
      <c r="I13" s="46">
        <v>-5208426203</v>
      </c>
      <c r="J13" s="40"/>
      <c r="K13" s="46">
        <v>7513</v>
      </c>
      <c r="L13" s="40"/>
      <c r="M13" s="46">
        <v>62475946335</v>
      </c>
      <c r="N13" s="40"/>
      <c r="O13" s="46">
        <v>65679161091</v>
      </c>
      <c r="P13" s="40"/>
      <c r="Q13" s="57">
        <v>-3203214755</v>
      </c>
      <c r="R13" s="57"/>
    </row>
    <row r="14" spans="1:18" ht="21.75" customHeight="1" x14ac:dyDescent="0.2">
      <c r="A14" s="6" t="s">
        <v>60</v>
      </c>
      <c r="C14" s="46">
        <v>400000</v>
      </c>
      <c r="D14" s="40"/>
      <c r="E14" s="46">
        <v>24795583200</v>
      </c>
      <c r="F14" s="40"/>
      <c r="G14" s="46">
        <v>25173322200</v>
      </c>
      <c r="H14" s="40"/>
      <c r="I14" s="46">
        <v>-377739000</v>
      </c>
      <c r="J14" s="40"/>
      <c r="K14" s="46">
        <v>400000</v>
      </c>
      <c r="L14" s="40"/>
      <c r="M14" s="46">
        <v>24795583200</v>
      </c>
      <c r="N14" s="40"/>
      <c r="O14" s="46">
        <v>22120781064</v>
      </c>
      <c r="P14" s="40"/>
      <c r="Q14" s="57">
        <v>2674802136</v>
      </c>
      <c r="R14" s="57"/>
    </row>
    <row r="15" spans="1:18" ht="21.75" customHeight="1" x14ac:dyDescent="0.2">
      <c r="A15" s="6" t="s">
        <v>33</v>
      </c>
      <c r="C15" s="46">
        <v>599999</v>
      </c>
      <c r="D15" s="40"/>
      <c r="E15" s="46">
        <v>596429005</v>
      </c>
      <c r="F15" s="40"/>
      <c r="G15" s="46">
        <v>596429005</v>
      </c>
      <c r="H15" s="40"/>
      <c r="I15" s="46">
        <v>0</v>
      </c>
      <c r="J15" s="40"/>
      <c r="K15" s="46">
        <v>599999</v>
      </c>
      <c r="L15" s="40"/>
      <c r="M15" s="46">
        <v>596429005</v>
      </c>
      <c r="N15" s="40"/>
      <c r="O15" s="46">
        <v>596429005</v>
      </c>
      <c r="P15" s="40"/>
      <c r="Q15" s="57">
        <v>0</v>
      </c>
      <c r="R15" s="57"/>
    </row>
    <row r="16" spans="1:18" ht="21.75" customHeight="1" x14ac:dyDescent="0.2">
      <c r="A16" s="6" t="s">
        <v>38</v>
      </c>
      <c r="C16" s="46">
        <v>30000000</v>
      </c>
      <c r="D16" s="40"/>
      <c r="E16" s="46">
        <v>50994765000</v>
      </c>
      <c r="F16" s="40"/>
      <c r="G16" s="46">
        <v>47284998758</v>
      </c>
      <c r="H16" s="40"/>
      <c r="I16" s="46">
        <v>3709766242</v>
      </c>
      <c r="J16" s="40"/>
      <c r="K16" s="46">
        <v>30000000</v>
      </c>
      <c r="L16" s="40"/>
      <c r="M16" s="46">
        <v>50994765000</v>
      </c>
      <c r="N16" s="40"/>
      <c r="O16" s="46">
        <v>40787149755</v>
      </c>
      <c r="P16" s="40"/>
      <c r="Q16" s="57">
        <v>10207615245</v>
      </c>
      <c r="R16" s="57"/>
    </row>
    <row r="17" spans="1:18" ht="21.75" customHeight="1" x14ac:dyDescent="0.2">
      <c r="A17" s="6" t="s">
        <v>56</v>
      </c>
      <c r="C17" s="46">
        <v>1714591</v>
      </c>
      <c r="D17" s="40"/>
      <c r="E17" s="46">
        <v>7679977661</v>
      </c>
      <c r="F17" s="40"/>
      <c r="G17" s="46">
        <v>5417001692</v>
      </c>
      <c r="H17" s="40"/>
      <c r="I17" s="46">
        <v>2262975969</v>
      </c>
      <c r="J17" s="40"/>
      <c r="K17" s="46">
        <v>1714591</v>
      </c>
      <c r="L17" s="40"/>
      <c r="M17" s="46">
        <v>7679977661</v>
      </c>
      <c r="N17" s="40"/>
      <c r="O17" s="46">
        <v>5025107420</v>
      </c>
      <c r="P17" s="40"/>
      <c r="Q17" s="57">
        <v>2654870241</v>
      </c>
      <c r="R17" s="57"/>
    </row>
    <row r="18" spans="1:18" ht="21.75" customHeight="1" x14ac:dyDescent="0.2">
      <c r="A18" s="6" t="s">
        <v>30</v>
      </c>
      <c r="C18" s="46">
        <v>147163</v>
      </c>
      <c r="D18" s="40"/>
      <c r="E18" s="46">
        <v>14365420730</v>
      </c>
      <c r="F18" s="40"/>
      <c r="G18" s="46">
        <v>13200478237</v>
      </c>
      <c r="H18" s="40"/>
      <c r="I18" s="46">
        <v>1164942493</v>
      </c>
      <c r="J18" s="40"/>
      <c r="K18" s="46">
        <v>147163</v>
      </c>
      <c r="L18" s="40"/>
      <c r="M18" s="46">
        <v>14365420730</v>
      </c>
      <c r="N18" s="40"/>
      <c r="O18" s="46">
        <v>14979827739</v>
      </c>
      <c r="P18" s="40"/>
      <c r="Q18" s="57">
        <v>-614407008</v>
      </c>
      <c r="R18" s="57"/>
    </row>
    <row r="19" spans="1:18" ht="21.75" customHeight="1" x14ac:dyDescent="0.2">
      <c r="A19" s="6" t="s">
        <v>45</v>
      </c>
      <c r="C19" s="46">
        <v>1500000</v>
      </c>
      <c r="D19" s="40"/>
      <c r="E19" s="46">
        <v>31163467500</v>
      </c>
      <c r="F19" s="40"/>
      <c r="G19" s="46">
        <v>29572203124</v>
      </c>
      <c r="H19" s="40"/>
      <c r="I19" s="46">
        <v>1591264376</v>
      </c>
      <c r="J19" s="40"/>
      <c r="K19" s="46">
        <v>1500000</v>
      </c>
      <c r="L19" s="40"/>
      <c r="M19" s="46">
        <v>31163467500</v>
      </c>
      <c r="N19" s="40"/>
      <c r="O19" s="46">
        <v>29168117883</v>
      </c>
      <c r="P19" s="40"/>
      <c r="Q19" s="57">
        <v>1995349617</v>
      </c>
      <c r="R19" s="57"/>
    </row>
    <row r="20" spans="1:18" ht="21.75" customHeight="1" x14ac:dyDescent="0.2">
      <c r="A20" s="6" t="s">
        <v>66</v>
      </c>
      <c r="C20" s="46">
        <v>7198094</v>
      </c>
      <c r="D20" s="40"/>
      <c r="E20" s="46">
        <v>51446357799</v>
      </c>
      <c r="F20" s="40"/>
      <c r="G20" s="46">
        <v>52807274542</v>
      </c>
      <c r="H20" s="40"/>
      <c r="I20" s="46">
        <v>-1360916742</v>
      </c>
      <c r="J20" s="40"/>
      <c r="K20" s="46">
        <v>7198094</v>
      </c>
      <c r="L20" s="40"/>
      <c r="M20" s="46">
        <v>51446357799</v>
      </c>
      <c r="N20" s="40"/>
      <c r="O20" s="46">
        <v>42310106553</v>
      </c>
      <c r="P20" s="40"/>
      <c r="Q20" s="57">
        <v>9136251246</v>
      </c>
      <c r="R20" s="57"/>
    </row>
    <row r="21" spans="1:18" ht="21.75" customHeight="1" x14ac:dyDescent="0.2">
      <c r="A21" s="6" t="s">
        <v>43</v>
      </c>
      <c r="C21" s="46">
        <v>4500000</v>
      </c>
      <c r="D21" s="40"/>
      <c r="E21" s="46">
        <v>50771103750</v>
      </c>
      <c r="F21" s="40"/>
      <c r="G21" s="46">
        <v>45805824000</v>
      </c>
      <c r="H21" s="40"/>
      <c r="I21" s="46">
        <v>4965279750</v>
      </c>
      <c r="J21" s="40"/>
      <c r="K21" s="46">
        <v>4500000</v>
      </c>
      <c r="L21" s="40"/>
      <c r="M21" s="46">
        <v>50771103750</v>
      </c>
      <c r="N21" s="40"/>
      <c r="O21" s="46">
        <v>48251526903</v>
      </c>
      <c r="P21" s="40"/>
      <c r="Q21" s="57">
        <v>2519576847</v>
      </c>
      <c r="R21" s="57"/>
    </row>
    <row r="22" spans="1:18" ht="21.75" customHeight="1" x14ac:dyDescent="0.2">
      <c r="A22" s="6" t="s">
        <v>53</v>
      </c>
      <c r="C22" s="46">
        <v>8000000</v>
      </c>
      <c r="D22" s="40"/>
      <c r="E22" s="46">
        <v>61949196000</v>
      </c>
      <c r="F22" s="40"/>
      <c r="G22" s="46">
        <v>55777435013</v>
      </c>
      <c r="H22" s="40"/>
      <c r="I22" s="46">
        <v>6171760987</v>
      </c>
      <c r="J22" s="40"/>
      <c r="K22" s="46">
        <v>8000000</v>
      </c>
      <c r="L22" s="40"/>
      <c r="M22" s="46">
        <v>61949196000</v>
      </c>
      <c r="N22" s="40"/>
      <c r="O22" s="46">
        <v>56704046921</v>
      </c>
      <c r="P22" s="40"/>
      <c r="Q22" s="57">
        <v>5245149079</v>
      </c>
      <c r="R22" s="57"/>
    </row>
    <row r="23" spans="1:18" ht="21.75" customHeight="1" x14ac:dyDescent="0.2">
      <c r="A23" s="6" t="s">
        <v>29</v>
      </c>
      <c r="C23" s="46">
        <v>7550000</v>
      </c>
      <c r="D23" s="40"/>
      <c r="E23" s="46">
        <v>42103484775</v>
      </c>
      <c r="F23" s="40"/>
      <c r="G23" s="46">
        <v>42675478284</v>
      </c>
      <c r="H23" s="40"/>
      <c r="I23" s="46">
        <v>-571993509</v>
      </c>
      <c r="J23" s="40"/>
      <c r="K23" s="46">
        <v>7550000</v>
      </c>
      <c r="L23" s="40"/>
      <c r="M23" s="46">
        <v>42103484775</v>
      </c>
      <c r="N23" s="40"/>
      <c r="O23" s="46">
        <v>46060300041</v>
      </c>
      <c r="P23" s="40"/>
      <c r="Q23" s="57">
        <v>-3956815266</v>
      </c>
      <c r="R23" s="57"/>
    </row>
    <row r="24" spans="1:18" ht="21.75" customHeight="1" x14ac:dyDescent="0.2">
      <c r="A24" s="6" t="s">
        <v>25</v>
      </c>
      <c r="C24" s="46">
        <v>22000</v>
      </c>
      <c r="D24" s="40"/>
      <c r="E24" s="46">
        <v>6469317162</v>
      </c>
      <c r="F24" s="40"/>
      <c r="G24" s="46">
        <v>6179551587</v>
      </c>
      <c r="H24" s="40"/>
      <c r="I24" s="46">
        <v>289765575</v>
      </c>
      <c r="J24" s="40"/>
      <c r="K24" s="46">
        <v>22000</v>
      </c>
      <c r="L24" s="40"/>
      <c r="M24" s="46">
        <v>6469317162</v>
      </c>
      <c r="N24" s="40"/>
      <c r="O24" s="46">
        <v>4936511943</v>
      </c>
      <c r="P24" s="40"/>
      <c r="Q24" s="57">
        <v>1532805219</v>
      </c>
      <c r="R24" s="57"/>
    </row>
    <row r="25" spans="1:18" ht="21.75" customHeight="1" x14ac:dyDescent="0.2">
      <c r="A25" s="6" t="s">
        <v>20</v>
      </c>
      <c r="C25" s="46">
        <v>5000000</v>
      </c>
      <c r="D25" s="40"/>
      <c r="E25" s="46">
        <v>14483308500</v>
      </c>
      <c r="F25" s="40"/>
      <c r="G25" s="46">
        <v>13606772729</v>
      </c>
      <c r="H25" s="40"/>
      <c r="I25" s="46">
        <v>876535771</v>
      </c>
      <c r="J25" s="40"/>
      <c r="K25" s="46">
        <v>5000000</v>
      </c>
      <c r="L25" s="40"/>
      <c r="M25" s="46">
        <v>14483308500</v>
      </c>
      <c r="N25" s="40"/>
      <c r="O25" s="46">
        <v>14383017554</v>
      </c>
      <c r="P25" s="40"/>
      <c r="Q25" s="57">
        <v>100290946</v>
      </c>
      <c r="R25" s="57"/>
    </row>
    <row r="26" spans="1:18" ht="21.75" customHeight="1" x14ac:dyDescent="0.2">
      <c r="A26" s="6" t="s">
        <v>35</v>
      </c>
      <c r="C26" s="46">
        <v>3000000</v>
      </c>
      <c r="D26" s="40"/>
      <c r="E26" s="46">
        <v>66829981500</v>
      </c>
      <c r="F26" s="40"/>
      <c r="G26" s="46">
        <v>56558612457</v>
      </c>
      <c r="H26" s="40"/>
      <c r="I26" s="46">
        <v>10271369043</v>
      </c>
      <c r="J26" s="40"/>
      <c r="K26" s="46">
        <v>3000000</v>
      </c>
      <c r="L26" s="40"/>
      <c r="M26" s="46">
        <v>66829981500</v>
      </c>
      <c r="N26" s="40"/>
      <c r="O26" s="46">
        <v>55936444691</v>
      </c>
      <c r="P26" s="40"/>
      <c r="Q26" s="57">
        <v>10893536809</v>
      </c>
      <c r="R26" s="57"/>
    </row>
    <row r="27" spans="1:18" ht="21.75" customHeight="1" x14ac:dyDescent="0.2">
      <c r="A27" s="6" t="s">
        <v>44</v>
      </c>
      <c r="C27" s="46">
        <v>693176</v>
      </c>
      <c r="D27" s="40"/>
      <c r="E27" s="46">
        <v>46228472031</v>
      </c>
      <c r="F27" s="40"/>
      <c r="G27" s="46">
        <v>36941791559</v>
      </c>
      <c r="H27" s="40"/>
      <c r="I27" s="46">
        <v>9286680472</v>
      </c>
      <c r="J27" s="40"/>
      <c r="K27" s="46">
        <v>693176</v>
      </c>
      <c r="L27" s="40"/>
      <c r="M27" s="46">
        <v>46228472031</v>
      </c>
      <c r="N27" s="40"/>
      <c r="O27" s="46">
        <v>37470626159</v>
      </c>
      <c r="P27" s="40"/>
      <c r="Q27" s="57">
        <v>8757845872</v>
      </c>
      <c r="R27" s="57"/>
    </row>
    <row r="28" spans="1:18" ht="21.75" customHeight="1" x14ac:dyDescent="0.2">
      <c r="A28" s="6" t="s">
        <v>22</v>
      </c>
      <c r="C28" s="46">
        <v>50000</v>
      </c>
      <c r="D28" s="40"/>
      <c r="E28" s="46">
        <v>49702500</v>
      </c>
      <c r="F28" s="40"/>
      <c r="G28" s="46">
        <v>49702500</v>
      </c>
      <c r="H28" s="40"/>
      <c r="I28" s="46">
        <v>0</v>
      </c>
      <c r="J28" s="40"/>
      <c r="K28" s="46">
        <v>50000</v>
      </c>
      <c r="L28" s="40"/>
      <c r="M28" s="46">
        <v>49702500</v>
      </c>
      <c r="N28" s="40"/>
      <c r="O28" s="46">
        <v>49702500</v>
      </c>
      <c r="P28" s="40"/>
      <c r="Q28" s="57">
        <v>0</v>
      </c>
      <c r="R28" s="57"/>
    </row>
    <row r="29" spans="1:18" ht="21.75" customHeight="1" x14ac:dyDescent="0.2">
      <c r="A29" s="6" t="s">
        <v>24</v>
      </c>
      <c r="C29" s="46">
        <v>12000000</v>
      </c>
      <c r="D29" s="40"/>
      <c r="E29" s="46">
        <v>44267034600</v>
      </c>
      <c r="F29" s="40"/>
      <c r="G29" s="46">
        <v>51012367832</v>
      </c>
      <c r="H29" s="40"/>
      <c r="I29" s="46">
        <v>-6745333232</v>
      </c>
      <c r="J29" s="40"/>
      <c r="K29" s="46">
        <v>12000000</v>
      </c>
      <c r="L29" s="40"/>
      <c r="M29" s="46">
        <v>44267034600</v>
      </c>
      <c r="N29" s="40"/>
      <c r="O29" s="46">
        <v>40044890362</v>
      </c>
      <c r="P29" s="40"/>
      <c r="Q29" s="57">
        <v>4222144238</v>
      </c>
      <c r="R29" s="57"/>
    </row>
    <row r="30" spans="1:18" ht="21.75" customHeight="1" x14ac:dyDescent="0.2">
      <c r="A30" s="6" t="s">
        <v>55</v>
      </c>
      <c r="C30" s="46">
        <v>12000000</v>
      </c>
      <c r="D30" s="40"/>
      <c r="E30" s="46">
        <v>47106041400</v>
      </c>
      <c r="F30" s="40"/>
      <c r="G30" s="46">
        <v>49872880364</v>
      </c>
      <c r="H30" s="40"/>
      <c r="I30" s="46">
        <v>-2766838964</v>
      </c>
      <c r="J30" s="40"/>
      <c r="K30" s="46">
        <v>12000000</v>
      </c>
      <c r="L30" s="40"/>
      <c r="M30" s="46">
        <v>47106041400</v>
      </c>
      <c r="N30" s="40"/>
      <c r="O30" s="46">
        <v>46893712313</v>
      </c>
      <c r="P30" s="40"/>
      <c r="Q30" s="57">
        <v>212329087</v>
      </c>
      <c r="R30" s="57"/>
    </row>
    <row r="31" spans="1:18" ht="21.75" customHeight="1" x14ac:dyDescent="0.2">
      <c r="A31" s="6" t="s">
        <v>36</v>
      </c>
      <c r="C31" s="46">
        <v>6635516</v>
      </c>
      <c r="D31" s="40"/>
      <c r="E31" s="46">
        <v>23422519147</v>
      </c>
      <c r="F31" s="40"/>
      <c r="G31" s="46">
        <v>21202398266</v>
      </c>
      <c r="H31" s="40"/>
      <c r="I31" s="46">
        <v>2220120881</v>
      </c>
      <c r="J31" s="40"/>
      <c r="K31" s="46">
        <v>6635516</v>
      </c>
      <c r="L31" s="40"/>
      <c r="M31" s="46">
        <v>23422519147</v>
      </c>
      <c r="N31" s="40"/>
      <c r="O31" s="46">
        <v>20951746745</v>
      </c>
      <c r="P31" s="40"/>
      <c r="Q31" s="57">
        <v>2470772402</v>
      </c>
      <c r="R31" s="57"/>
    </row>
    <row r="32" spans="1:18" ht="21.75" customHeight="1" x14ac:dyDescent="0.2">
      <c r="A32" s="6" t="s">
        <v>64</v>
      </c>
      <c r="C32" s="46">
        <v>11753701</v>
      </c>
      <c r="D32" s="40"/>
      <c r="E32" s="46">
        <v>35144769568</v>
      </c>
      <c r="F32" s="40"/>
      <c r="G32" s="46">
        <v>32100663983</v>
      </c>
      <c r="H32" s="40"/>
      <c r="I32" s="46">
        <v>3044105585</v>
      </c>
      <c r="J32" s="40"/>
      <c r="K32" s="46">
        <v>11753701</v>
      </c>
      <c r="L32" s="40"/>
      <c r="M32" s="46">
        <v>35144769568</v>
      </c>
      <c r="N32" s="40"/>
      <c r="O32" s="46">
        <v>33380424637</v>
      </c>
      <c r="P32" s="40"/>
      <c r="Q32" s="57">
        <v>1764344931</v>
      </c>
      <c r="R32" s="57"/>
    </row>
    <row r="33" spans="1:18" ht="21.75" customHeight="1" x14ac:dyDescent="0.2">
      <c r="A33" s="6" t="s">
        <v>52</v>
      </c>
      <c r="C33" s="46">
        <v>1900000</v>
      </c>
      <c r="D33" s="40"/>
      <c r="E33" s="46">
        <v>25006321800</v>
      </c>
      <c r="F33" s="40"/>
      <c r="G33" s="46">
        <v>24061974300</v>
      </c>
      <c r="H33" s="40"/>
      <c r="I33" s="46">
        <v>944347500</v>
      </c>
      <c r="J33" s="40"/>
      <c r="K33" s="46">
        <v>1900000</v>
      </c>
      <c r="L33" s="40"/>
      <c r="M33" s="46">
        <v>25006321800</v>
      </c>
      <c r="N33" s="40"/>
      <c r="O33" s="46">
        <v>24061974300</v>
      </c>
      <c r="P33" s="40"/>
      <c r="Q33" s="57">
        <v>944347500</v>
      </c>
      <c r="R33" s="57"/>
    </row>
    <row r="34" spans="1:18" ht="21.75" customHeight="1" x14ac:dyDescent="0.2">
      <c r="A34" s="6" t="s">
        <v>49</v>
      </c>
      <c r="C34" s="46">
        <v>4000000</v>
      </c>
      <c r="D34" s="40"/>
      <c r="E34" s="46">
        <v>36819612000</v>
      </c>
      <c r="F34" s="40"/>
      <c r="G34" s="46">
        <v>34036272000</v>
      </c>
      <c r="H34" s="40"/>
      <c r="I34" s="46">
        <v>2783340000</v>
      </c>
      <c r="J34" s="40"/>
      <c r="K34" s="46">
        <v>4000000</v>
      </c>
      <c r="L34" s="40"/>
      <c r="M34" s="46">
        <v>36819612000</v>
      </c>
      <c r="N34" s="40"/>
      <c r="O34" s="46">
        <v>31044868064</v>
      </c>
      <c r="P34" s="40"/>
      <c r="Q34" s="57">
        <v>5774743936</v>
      </c>
      <c r="R34" s="57"/>
    </row>
    <row r="35" spans="1:18" ht="21.75" customHeight="1" x14ac:dyDescent="0.2">
      <c r="A35" s="6" t="s">
        <v>28</v>
      </c>
      <c r="C35" s="46">
        <v>1400000</v>
      </c>
      <c r="D35" s="40"/>
      <c r="E35" s="46">
        <v>47734281000</v>
      </c>
      <c r="F35" s="40"/>
      <c r="G35" s="46">
        <v>42933019500</v>
      </c>
      <c r="H35" s="40"/>
      <c r="I35" s="46">
        <v>4801261500</v>
      </c>
      <c r="J35" s="40"/>
      <c r="K35" s="46">
        <v>1400000</v>
      </c>
      <c r="L35" s="40"/>
      <c r="M35" s="46">
        <v>47734281000</v>
      </c>
      <c r="N35" s="40"/>
      <c r="O35" s="46">
        <v>52118041500</v>
      </c>
      <c r="P35" s="40"/>
      <c r="Q35" s="57">
        <v>-4383760500</v>
      </c>
      <c r="R35" s="57"/>
    </row>
    <row r="36" spans="1:18" ht="21.75" customHeight="1" x14ac:dyDescent="0.2">
      <c r="A36" s="6" t="s">
        <v>58</v>
      </c>
      <c r="C36" s="46">
        <v>10000000</v>
      </c>
      <c r="D36" s="40"/>
      <c r="E36" s="46">
        <v>23727973500</v>
      </c>
      <c r="F36" s="40"/>
      <c r="G36" s="46">
        <v>21322372500</v>
      </c>
      <c r="H36" s="40"/>
      <c r="I36" s="46">
        <v>2405601000</v>
      </c>
      <c r="J36" s="40"/>
      <c r="K36" s="46">
        <v>10000000</v>
      </c>
      <c r="L36" s="40"/>
      <c r="M36" s="46">
        <v>23727973500</v>
      </c>
      <c r="N36" s="40"/>
      <c r="O36" s="46">
        <v>20974455000</v>
      </c>
      <c r="P36" s="40"/>
      <c r="Q36" s="57">
        <v>2753518500</v>
      </c>
      <c r="R36" s="57"/>
    </row>
    <row r="37" spans="1:18" ht="21.75" customHeight="1" x14ac:dyDescent="0.2">
      <c r="A37" s="6" t="s">
        <v>70</v>
      </c>
      <c r="C37" s="46">
        <v>5000000</v>
      </c>
      <c r="D37" s="40"/>
      <c r="E37" s="46">
        <v>31262872500</v>
      </c>
      <c r="F37" s="40"/>
      <c r="G37" s="46">
        <v>31178284056</v>
      </c>
      <c r="H37" s="40"/>
      <c r="I37" s="46">
        <v>84588444</v>
      </c>
      <c r="J37" s="40"/>
      <c r="K37" s="46">
        <v>5000000</v>
      </c>
      <c r="L37" s="40"/>
      <c r="M37" s="46">
        <v>31262872500</v>
      </c>
      <c r="N37" s="40"/>
      <c r="O37" s="46">
        <v>31178284056</v>
      </c>
      <c r="P37" s="40"/>
      <c r="Q37" s="57">
        <v>84588444</v>
      </c>
      <c r="R37" s="57"/>
    </row>
    <row r="38" spans="1:18" ht="21.75" customHeight="1" x14ac:dyDescent="0.2">
      <c r="A38" s="6" t="s">
        <v>39</v>
      </c>
      <c r="C38" s="46">
        <v>1300000</v>
      </c>
      <c r="D38" s="40"/>
      <c r="E38" s="46">
        <v>41572165050</v>
      </c>
      <c r="F38" s="40"/>
      <c r="G38" s="46">
        <v>34430121241</v>
      </c>
      <c r="H38" s="40"/>
      <c r="I38" s="46">
        <v>7142043809</v>
      </c>
      <c r="J38" s="40"/>
      <c r="K38" s="46">
        <v>1300000</v>
      </c>
      <c r="L38" s="40"/>
      <c r="M38" s="46">
        <v>41572165050</v>
      </c>
      <c r="N38" s="40"/>
      <c r="O38" s="46">
        <v>35881484608</v>
      </c>
      <c r="P38" s="40"/>
      <c r="Q38" s="57">
        <v>5690680442</v>
      </c>
      <c r="R38" s="57"/>
    </row>
    <row r="39" spans="1:18" ht="21.75" customHeight="1" x14ac:dyDescent="0.2">
      <c r="A39" s="6" t="s">
        <v>61</v>
      </c>
      <c r="C39" s="46">
        <v>7000000</v>
      </c>
      <c r="D39" s="40"/>
      <c r="E39" s="46">
        <v>41958850500</v>
      </c>
      <c r="F39" s="40"/>
      <c r="G39" s="46">
        <v>40904256314</v>
      </c>
      <c r="H39" s="40"/>
      <c r="I39" s="46">
        <v>1054594186</v>
      </c>
      <c r="J39" s="40"/>
      <c r="K39" s="46">
        <v>7000000</v>
      </c>
      <c r="L39" s="40"/>
      <c r="M39" s="46">
        <v>41958850500</v>
      </c>
      <c r="N39" s="40"/>
      <c r="O39" s="46">
        <v>37724589917</v>
      </c>
      <c r="P39" s="40"/>
      <c r="Q39" s="57">
        <v>4234260583</v>
      </c>
      <c r="R39" s="57"/>
    </row>
    <row r="40" spans="1:18" ht="21.75" customHeight="1" x14ac:dyDescent="0.2">
      <c r="A40" s="6" t="s">
        <v>50</v>
      </c>
      <c r="C40" s="46">
        <v>1100000</v>
      </c>
      <c r="D40" s="40"/>
      <c r="E40" s="46">
        <v>29348332200</v>
      </c>
      <c r="F40" s="40"/>
      <c r="G40" s="46">
        <v>27728328092</v>
      </c>
      <c r="H40" s="40"/>
      <c r="I40" s="46">
        <v>1620004108</v>
      </c>
      <c r="J40" s="40"/>
      <c r="K40" s="46">
        <v>1100000</v>
      </c>
      <c r="L40" s="40"/>
      <c r="M40" s="46">
        <v>29348332200</v>
      </c>
      <c r="N40" s="40"/>
      <c r="O40" s="46">
        <v>28443163289</v>
      </c>
      <c r="P40" s="40"/>
      <c r="Q40" s="57">
        <v>905168911</v>
      </c>
      <c r="R40" s="57"/>
    </row>
    <row r="41" spans="1:18" ht="21.75" customHeight="1" x14ac:dyDescent="0.2">
      <c r="A41" s="6" t="s">
        <v>67</v>
      </c>
      <c r="C41" s="46">
        <v>5000000</v>
      </c>
      <c r="D41" s="40"/>
      <c r="E41" s="46">
        <v>35139667500</v>
      </c>
      <c r="F41" s="40"/>
      <c r="G41" s="46">
        <v>33965222228</v>
      </c>
      <c r="H41" s="40"/>
      <c r="I41" s="46">
        <v>1174445272</v>
      </c>
      <c r="J41" s="40"/>
      <c r="K41" s="46">
        <v>5000000</v>
      </c>
      <c r="L41" s="40"/>
      <c r="M41" s="46">
        <v>35139667500</v>
      </c>
      <c r="N41" s="40"/>
      <c r="O41" s="46">
        <v>33285928220</v>
      </c>
      <c r="P41" s="40"/>
      <c r="Q41" s="57">
        <v>1853739280</v>
      </c>
      <c r="R41" s="57"/>
    </row>
    <row r="42" spans="1:18" ht="21.75" customHeight="1" x14ac:dyDescent="0.2">
      <c r="A42" s="6" t="s">
        <v>37</v>
      </c>
      <c r="C42" s="46">
        <v>6325000</v>
      </c>
      <c r="D42" s="40"/>
      <c r="E42" s="46">
        <v>26626996068</v>
      </c>
      <c r="F42" s="40"/>
      <c r="G42" s="46">
        <v>26381788785</v>
      </c>
      <c r="H42" s="40"/>
      <c r="I42" s="46">
        <v>245207283</v>
      </c>
      <c r="J42" s="40"/>
      <c r="K42" s="46">
        <v>6325000</v>
      </c>
      <c r="L42" s="40"/>
      <c r="M42" s="46">
        <v>26626996068</v>
      </c>
      <c r="N42" s="40"/>
      <c r="O42" s="46">
        <v>32882925487</v>
      </c>
      <c r="P42" s="40"/>
      <c r="Q42" s="57">
        <v>-6255929418</v>
      </c>
      <c r="R42" s="57"/>
    </row>
    <row r="43" spans="1:18" ht="21.75" customHeight="1" x14ac:dyDescent="0.2">
      <c r="A43" s="6" t="s">
        <v>69</v>
      </c>
      <c r="C43" s="46">
        <v>3000000</v>
      </c>
      <c r="D43" s="40"/>
      <c r="E43" s="46">
        <v>8770503150</v>
      </c>
      <c r="F43" s="40"/>
      <c r="G43" s="46">
        <v>9212880723</v>
      </c>
      <c r="H43" s="40"/>
      <c r="I43" s="46">
        <v>-442377573</v>
      </c>
      <c r="J43" s="40"/>
      <c r="K43" s="46">
        <v>3000000</v>
      </c>
      <c r="L43" s="40"/>
      <c r="M43" s="46">
        <v>8770503150</v>
      </c>
      <c r="N43" s="40"/>
      <c r="O43" s="46">
        <v>9212880723</v>
      </c>
      <c r="P43" s="40"/>
      <c r="Q43" s="57">
        <v>-442377573</v>
      </c>
      <c r="R43" s="57"/>
    </row>
    <row r="44" spans="1:18" ht="21.75" customHeight="1" x14ac:dyDescent="0.2">
      <c r="A44" s="6" t="s">
        <v>68</v>
      </c>
      <c r="C44" s="46">
        <v>1500000</v>
      </c>
      <c r="D44" s="40"/>
      <c r="E44" s="46">
        <v>4935458250</v>
      </c>
      <c r="F44" s="40"/>
      <c r="G44" s="46">
        <v>4673739906</v>
      </c>
      <c r="H44" s="40"/>
      <c r="I44" s="46">
        <v>261718344</v>
      </c>
      <c r="J44" s="40"/>
      <c r="K44" s="46">
        <v>1500000</v>
      </c>
      <c r="L44" s="40"/>
      <c r="M44" s="46">
        <v>4935458250</v>
      </c>
      <c r="N44" s="40"/>
      <c r="O44" s="46">
        <v>4673739906</v>
      </c>
      <c r="P44" s="40"/>
      <c r="Q44" s="57">
        <v>261718344</v>
      </c>
      <c r="R44" s="57"/>
    </row>
    <row r="45" spans="1:18" ht="21.75" customHeight="1" x14ac:dyDescent="0.2">
      <c r="A45" s="9" t="s">
        <v>86</v>
      </c>
      <c r="C45" s="48">
        <v>50000</v>
      </c>
      <c r="D45" s="40"/>
      <c r="E45" s="48">
        <v>49990937500</v>
      </c>
      <c r="F45" s="40"/>
      <c r="G45" s="48">
        <v>50009062500</v>
      </c>
      <c r="H45" s="40"/>
      <c r="I45" s="48">
        <v>-18125000</v>
      </c>
      <c r="J45" s="40"/>
      <c r="K45" s="48">
        <v>50000</v>
      </c>
      <c r="L45" s="40"/>
      <c r="M45" s="48">
        <v>49990937500</v>
      </c>
      <c r="N45" s="40"/>
      <c r="O45" s="48">
        <v>50009062500</v>
      </c>
      <c r="P45" s="40"/>
      <c r="Q45" s="58">
        <v>-18125000</v>
      </c>
      <c r="R45" s="58"/>
    </row>
    <row r="46" spans="1:18" ht="21.75" customHeight="1" x14ac:dyDescent="0.2">
      <c r="A46" s="11" t="s">
        <v>72</v>
      </c>
      <c r="C46" s="50">
        <v>183946753</v>
      </c>
      <c r="D46" s="40"/>
      <c r="E46" s="50">
        <v>1232236963181</v>
      </c>
      <c r="F46" s="40"/>
      <c r="G46" s="50">
        <v>1172985182275</v>
      </c>
      <c r="H46" s="40"/>
      <c r="I46" s="50">
        <v>59251780908</v>
      </c>
      <c r="J46" s="40"/>
      <c r="K46" s="50">
        <v>183946753</v>
      </c>
      <c r="L46" s="40"/>
      <c r="M46" s="50">
        <v>1232236963181</v>
      </c>
      <c r="N46" s="40"/>
      <c r="O46" s="50">
        <v>1163108972209</v>
      </c>
      <c r="P46" s="40"/>
      <c r="Q46" s="59">
        <v>69127990975</v>
      </c>
      <c r="R46" s="59"/>
    </row>
  </sheetData>
  <mergeCells count="47">
    <mergeCell ref="Q43:R43"/>
    <mergeCell ref="Q44:R44"/>
    <mergeCell ref="Q45:R45"/>
    <mergeCell ref="Q46:R46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2"/>
  <sheetViews>
    <sheetView rightToLeft="1" view="pageBreakPreview" topLeftCell="A40" zoomScale="96" zoomScaleNormal="50" zoomScaleSheetLayoutView="96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7109375" bestFit="1" customWidth="1"/>
    <col min="9" max="9" width="1.28515625" customWidth="1"/>
    <col min="10" max="10" width="19.140625" bestFit="1" customWidth="1"/>
    <col min="11" max="11" width="1.28515625" customWidth="1"/>
    <col min="12" max="12" width="12" bestFit="1" customWidth="1"/>
    <col min="13" max="13" width="1.28515625" customWidth="1"/>
    <col min="14" max="14" width="17.5703125" bestFit="1" customWidth="1"/>
    <col min="15" max="15" width="1.28515625" customWidth="1"/>
    <col min="16" max="16" width="13.28515625" bestFit="1" customWidth="1"/>
    <col min="17" max="17" width="1.28515625" customWidth="1"/>
    <col min="18" max="18" width="17.5703125" bestFit="1" customWidth="1"/>
    <col min="19" max="19" width="1.28515625" customWidth="1"/>
    <col min="20" max="20" width="12" bestFit="1" customWidth="1"/>
    <col min="21" max="21" width="1.28515625" customWidth="1"/>
    <col min="22" max="22" width="17.5703125" bestFit="1" customWidth="1"/>
    <col min="23" max="23" width="1.28515625" customWidth="1"/>
    <col min="24" max="24" width="17.7109375" bestFit="1" customWidth="1"/>
    <col min="25" max="25" width="1.28515625" customWidth="1"/>
    <col min="26" max="26" width="19.42578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1.7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4.45" customHeight="1" x14ac:dyDescent="0.2">
      <c r="A4" s="1" t="s">
        <v>3</v>
      </c>
      <c r="B4" s="17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4.45" customHeight="1" x14ac:dyDescent="0.2">
      <c r="A5" s="17" t="s">
        <v>5</v>
      </c>
      <c r="B5" s="17"/>
      <c r="C5" s="17" t="s">
        <v>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4.45" customHeight="1" x14ac:dyDescent="0.2">
      <c r="F6" s="18" t="s">
        <v>7</v>
      </c>
      <c r="G6" s="18"/>
      <c r="H6" s="18"/>
      <c r="I6" s="18"/>
      <c r="J6" s="18"/>
      <c r="L6" s="18" t="s">
        <v>8</v>
      </c>
      <c r="M6" s="18"/>
      <c r="N6" s="18"/>
      <c r="O6" s="18"/>
      <c r="P6" s="18"/>
      <c r="Q6" s="18"/>
      <c r="R6" s="18"/>
      <c r="T6" s="18" t="s">
        <v>9</v>
      </c>
      <c r="U6" s="18"/>
      <c r="V6" s="18"/>
      <c r="W6" s="18"/>
      <c r="X6" s="18"/>
      <c r="Y6" s="18"/>
      <c r="Z6" s="18"/>
      <c r="AA6" s="18"/>
      <c r="AB6" s="18"/>
    </row>
    <row r="7" spans="1:28" ht="14.45" customHeight="1" x14ac:dyDescent="0.2">
      <c r="F7" s="3"/>
      <c r="G7" s="3"/>
      <c r="H7" s="3"/>
      <c r="I7" s="3"/>
      <c r="J7" s="3"/>
      <c r="L7" s="19" t="s">
        <v>10</v>
      </c>
      <c r="M7" s="19"/>
      <c r="N7" s="19"/>
      <c r="O7" s="3"/>
      <c r="P7" s="19" t="s">
        <v>11</v>
      </c>
      <c r="Q7" s="19"/>
      <c r="R7" s="1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8" t="s">
        <v>12</v>
      </c>
      <c r="B8" s="18"/>
      <c r="C8" s="18"/>
      <c r="E8" s="18" t="s">
        <v>13</v>
      </c>
      <c r="F8" s="1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0" t="s">
        <v>19</v>
      </c>
      <c r="B9" s="20"/>
      <c r="C9" s="20"/>
      <c r="E9" s="56">
        <v>245000</v>
      </c>
      <c r="F9" s="56"/>
      <c r="G9" s="40"/>
      <c r="H9" s="41">
        <v>1674869401</v>
      </c>
      <c r="I9" s="40"/>
      <c r="J9" s="41">
        <v>1848485677.5</v>
      </c>
      <c r="K9" s="40"/>
      <c r="L9" s="41">
        <v>0</v>
      </c>
      <c r="M9" s="40"/>
      <c r="N9" s="41">
        <v>0</v>
      </c>
      <c r="O9" s="40"/>
      <c r="P9" s="41">
        <v>-245000</v>
      </c>
      <c r="Q9" s="40"/>
      <c r="R9" s="41">
        <v>1880146201</v>
      </c>
      <c r="S9" s="40"/>
      <c r="T9" s="41">
        <v>0</v>
      </c>
      <c r="U9" s="40"/>
      <c r="V9" s="41">
        <v>0</v>
      </c>
      <c r="W9" s="40"/>
      <c r="X9" s="41">
        <v>0</v>
      </c>
      <c r="Y9" s="40"/>
      <c r="Z9" s="41">
        <v>0</v>
      </c>
      <c r="AA9" s="40"/>
      <c r="AB9" s="42">
        <v>0</v>
      </c>
    </row>
    <row r="10" spans="1:28" ht="21.75" customHeight="1" x14ac:dyDescent="0.2">
      <c r="A10" s="21" t="s">
        <v>20</v>
      </c>
      <c r="B10" s="21"/>
      <c r="C10" s="21"/>
      <c r="E10" s="57">
        <v>3500000</v>
      </c>
      <c r="F10" s="57"/>
      <c r="G10" s="40"/>
      <c r="H10" s="46">
        <v>9994550905</v>
      </c>
      <c r="I10" s="40"/>
      <c r="J10" s="46">
        <v>9101521800</v>
      </c>
      <c r="K10" s="40"/>
      <c r="L10" s="46">
        <v>1500000</v>
      </c>
      <c r="M10" s="40"/>
      <c r="N10" s="46">
        <v>4505250929</v>
      </c>
      <c r="O10" s="40"/>
      <c r="P10" s="46">
        <v>0</v>
      </c>
      <c r="Q10" s="40"/>
      <c r="R10" s="46">
        <v>0</v>
      </c>
      <c r="S10" s="40"/>
      <c r="T10" s="46">
        <v>5000000</v>
      </c>
      <c r="U10" s="40"/>
      <c r="V10" s="46">
        <v>2914</v>
      </c>
      <c r="W10" s="40"/>
      <c r="X10" s="46">
        <v>14499801834</v>
      </c>
      <c r="Y10" s="40"/>
      <c r="Z10" s="46">
        <v>14483308500</v>
      </c>
      <c r="AA10" s="40"/>
      <c r="AB10" s="45">
        <v>1.1200000000000001</v>
      </c>
    </row>
    <row r="11" spans="1:28" ht="21.75" customHeight="1" x14ac:dyDescent="0.2">
      <c r="A11" s="21" t="s">
        <v>21</v>
      </c>
      <c r="B11" s="21"/>
      <c r="C11" s="21"/>
      <c r="E11" s="57">
        <v>42000000</v>
      </c>
      <c r="F11" s="57"/>
      <c r="G11" s="40"/>
      <c r="H11" s="46">
        <v>24584793038</v>
      </c>
      <c r="I11" s="40"/>
      <c r="J11" s="46">
        <v>25091810100</v>
      </c>
      <c r="K11" s="40"/>
      <c r="L11" s="46">
        <v>18000000</v>
      </c>
      <c r="M11" s="40"/>
      <c r="N11" s="46">
        <v>12080800466</v>
      </c>
      <c r="O11" s="40"/>
      <c r="P11" s="46">
        <v>-60000000</v>
      </c>
      <c r="Q11" s="40"/>
      <c r="R11" s="46">
        <v>41775150933</v>
      </c>
      <c r="S11" s="40"/>
      <c r="T11" s="46">
        <v>0</v>
      </c>
      <c r="U11" s="40"/>
      <c r="V11" s="46">
        <v>0</v>
      </c>
      <c r="W11" s="40"/>
      <c r="X11" s="46">
        <v>0</v>
      </c>
      <c r="Y11" s="40"/>
      <c r="Z11" s="46">
        <v>0</v>
      </c>
      <c r="AA11" s="40"/>
      <c r="AB11" s="45">
        <v>0</v>
      </c>
    </row>
    <row r="12" spans="1:28" ht="21.75" customHeight="1" x14ac:dyDescent="0.2">
      <c r="A12" s="21" t="s">
        <v>22</v>
      </c>
      <c r="B12" s="21"/>
      <c r="C12" s="21"/>
      <c r="E12" s="57">
        <v>50000</v>
      </c>
      <c r="F12" s="57"/>
      <c r="G12" s="40"/>
      <c r="H12" s="46">
        <v>50000000</v>
      </c>
      <c r="I12" s="40"/>
      <c r="J12" s="46">
        <v>49702500</v>
      </c>
      <c r="K12" s="40"/>
      <c r="L12" s="46">
        <v>0</v>
      </c>
      <c r="M12" s="40"/>
      <c r="N12" s="46">
        <v>0</v>
      </c>
      <c r="O12" s="40"/>
      <c r="P12" s="46">
        <v>0</v>
      </c>
      <c r="Q12" s="40"/>
      <c r="R12" s="46">
        <v>0</v>
      </c>
      <c r="S12" s="40"/>
      <c r="T12" s="46">
        <v>50000</v>
      </c>
      <c r="U12" s="40"/>
      <c r="V12" s="46">
        <v>1000</v>
      </c>
      <c r="W12" s="40"/>
      <c r="X12" s="46">
        <v>50000000</v>
      </c>
      <c r="Y12" s="40"/>
      <c r="Z12" s="46">
        <v>49702500</v>
      </c>
      <c r="AA12" s="40"/>
      <c r="AB12" s="45">
        <v>0</v>
      </c>
    </row>
    <row r="13" spans="1:28" ht="21.75" customHeight="1" x14ac:dyDescent="0.2">
      <c r="A13" s="21" t="s">
        <v>23</v>
      </c>
      <c r="B13" s="21"/>
      <c r="C13" s="21"/>
      <c r="E13" s="57">
        <v>6916667</v>
      </c>
      <c r="F13" s="57"/>
      <c r="G13" s="40"/>
      <c r="H13" s="46">
        <v>15727180614</v>
      </c>
      <c r="I13" s="40"/>
      <c r="J13" s="46">
        <v>16006193871.382799</v>
      </c>
      <c r="K13" s="40"/>
      <c r="L13" s="46">
        <v>3083334</v>
      </c>
      <c r="M13" s="40"/>
      <c r="N13" s="46">
        <v>8637176298</v>
      </c>
      <c r="O13" s="40"/>
      <c r="P13" s="46">
        <v>-10000001</v>
      </c>
      <c r="Q13" s="40"/>
      <c r="R13" s="46">
        <v>26063991124</v>
      </c>
      <c r="S13" s="40"/>
      <c r="T13" s="46">
        <v>0</v>
      </c>
      <c r="U13" s="40"/>
      <c r="V13" s="46">
        <v>0</v>
      </c>
      <c r="W13" s="40"/>
      <c r="X13" s="46">
        <v>0</v>
      </c>
      <c r="Y13" s="40"/>
      <c r="Z13" s="46">
        <v>0</v>
      </c>
      <c r="AA13" s="40"/>
      <c r="AB13" s="45">
        <v>0</v>
      </c>
    </row>
    <row r="14" spans="1:28" ht="21.75" customHeight="1" x14ac:dyDescent="0.2">
      <c r="A14" s="21" t="s">
        <v>24</v>
      </c>
      <c r="B14" s="21"/>
      <c r="C14" s="21"/>
      <c r="E14" s="57">
        <v>18000000</v>
      </c>
      <c r="F14" s="57"/>
      <c r="G14" s="40"/>
      <c r="H14" s="46">
        <v>51688923070</v>
      </c>
      <c r="I14" s="40"/>
      <c r="J14" s="46">
        <v>71034813000</v>
      </c>
      <c r="K14" s="40"/>
      <c r="L14" s="46">
        <v>0</v>
      </c>
      <c r="M14" s="40"/>
      <c r="N14" s="46">
        <v>0</v>
      </c>
      <c r="O14" s="40"/>
      <c r="P14" s="46">
        <v>-6000000</v>
      </c>
      <c r="Q14" s="40"/>
      <c r="R14" s="46">
        <v>21215015207</v>
      </c>
      <c r="S14" s="40"/>
      <c r="T14" s="46">
        <v>12000000</v>
      </c>
      <c r="U14" s="40"/>
      <c r="V14" s="46">
        <v>3711</v>
      </c>
      <c r="W14" s="40"/>
      <c r="X14" s="46">
        <v>34459282051</v>
      </c>
      <c r="Y14" s="40"/>
      <c r="Z14" s="46">
        <v>44267034600</v>
      </c>
      <c r="AA14" s="40"/>
      <c r="AB14" s="45">
        <v>3.42</v>
      </c>
    </row>
    <row r="15" spans="1:28" ht="21.75" customHeight="1" x14ac:dyDescent="0.2">
      <c r="A15" s="21" t="s">
        <v>25</v>
      </c>
      <c r="B15" s="21"/>
      <c r="C15" s="21"/>
      <c r="E15" s="57">
        <v>22000</v>
      </c>
      <c r="F15" s="57"/>
      <c r="G15" s="40"/>
      <c r="H15" s="46">
        <v>3295525309</v>
      </c>
      <c r="I15" s="40"/>
      <c r="J15" s="46">
        <v>6179551587</v>
      </c>
      <c r="K15" s="40"/>
      <c r="L15" s="46">
        <v>0</v>
      </c>
      <c r="M15" s="40"/>
      <c r="N15" s="46">
        <v>0</v>
      </c>
      <c r="O15" s="40"/>
      <c r="P15" s="46">
        <v>0</v>
      </c>
      <c r="Q15" s="40"/>
      <c r="R15" s="46">
        <v>0</v>
      </c>
      <c r="S15" s="40"/>
      <c r="T15" s="46">
        <v>22000</v>
      </c>
      <c r="U15" s="40"/>
      <c r="V15" s="46">
        <v>295820</v>
      </c>
      <c r="W15" s="40"/>
      <c r="X15" s="46">
        <v>3295525309</v>
      </c>
      <c r="Y15" s="40"/>
      <c r="Z15" s="46">
        <v>6469317162</v>
      </c>
      <c r="AA15" s="40"/>
      <c r="AB15" s="45">
        <v>0.5</v>
      </c>
    </row>
    <row r="16" spans="1:28" ht="21.75" customHeight="1" x14ac:dyDescent="0.2">
      <c r="A16" s="21" t="s">
        <v>26</v>
      </c>
      <c r="B16" s="21"/>
      <c r="C16" s="21"/>
      <c r="E16" s="57">
        <v>622796</v>
      </c>
      <c r="F16" s="57"/>
      <c r="G16" s="40"/>
      <c r="H16" s="46">
        <v>27056744934</v>
      </c>
      <c r="I16" s="40"/>
      <c r="J16" s="46">
        <v>44085424806.197998</v>
      </c>
      <c r="K16" s="40"/>
      <c r="L16" s="46">
        <v>0</v>
      </c>
      <c r="M16" s="40"/>
      <c r="N16" s="46">
        <v>0</v>
      </c>
      <c r="O16" s="40"/>
      <c r="P16" s="46">
        <v>-622796</v>
      </c>
      <c r="Q16" s="40"/>
      <c r="R16" s="46">
        <v>42063244547</v>
      </c>
      <c r="S16" s="40"/>
      <c r="T16" s="46">
        <v>0</v>
      </c>
      <c r="U16" s="40"/>
      <c r="V16" s="46">
        <v>0</v>
      </c>
      <c r="W16" s="40"/>
      <c r="X16" s="46">
        <v>0</v>
      </c>
      <c r="Y16" s="40"/>
      <c r="Z16" s="46">
        <v>0</v>
      </c>
      <c r="AA16" s="40"/>
      <c r="AB16" s="45">
        <v>0</v>
      </c>
    </row>
    <row r="17" spans="1:28" ht="21.75" customHeight="1" x14ac:dyDescent="0.2">
      <c r="A17" s="21" t="s">
        <v>27</v>
      </c>
      <c r="B17" s="21"/>
      <c r="C17" s="21"/>
      <c r="E17" s="57">
        <v>622753</v>
      </c>
      <c r="F17" s="57"/>
      <c r="G17" s="40"/>
      <c r="H17" s="46">
        <v>8751584729</v>
      </c>
      <c r="I17" s="40"/>
      <c r="J17" s="46">
        <v>33292380984.777</v>
      </c>
      <c r="K17" s="40"/>
      <c r="L17" s="46">
        <v>0</v>
      </c>
      <c r="M17" s="40"/>
      <c r="N17" s="46">
        <v>0</v>
      </c>
      <c r="O17" s="40"/>
      <c r="P17" s="46">
        <v>-622753</v>
      </c>
      <c r="Q17" s="40"/>
      <c r="R17" s="46">
        <v>32778571585</v>
      </c>
      <c r="S17" s="40"/>
      <c r="T17" s="46">
        <v>0</v>
      </c>
      <c r="U17" s="40"/>
      <c r="V17" s="46">
        <v>0</v>
      </c>
      <c r="W17" s="40"/>
      <c r="X17" s="46">
        <v>0</v>
      </c>
      <c r="Y17" s="40"/>
      <c r="Z17" s="46">
        <v>0</v>
      </c>
      <c r="AA17" s="40"/>
      <c r="AB17" s="45">
        <v>0</v>
      </c>
    </row>
    <row r="18" spans="1:28" ht="21.75" customHeight="1" x14ac:dyDescent="0.2">
      <c r="A18" s="21" t="s">
        <v>28</v>
      </c>
      <c r="B18" s="21"/>
      <c r="C18" s="21"/>
      <c r="E18" s="57">
        <v>1400000</v>
      </c>
      <c r="F18" s="57"/>
      <c r="G18" s="40"/>
      <c r="H18" s="46">
        <v>21661425920</v>
      </c>
      <c r="I18" s="40"/>
      <c r="J18" s="46">
        <v>42933019500</v>
      </c>
      <c r="K18" s="40"/>
      <c r="L18" s="46">
        <v>0</v>
      </c>
      <c r="M18" s="40"/>
      <c r="N18" s="46">
        <v>0</v>
      </c>
      <c r="O18" s="40"/>
      <c r="P18" s="46">
        <v>0</v>
      </c>
      <c r="Q18" s="40"/>
      <c r="R18" s="46">
        <v>0</v>
      </c>
      <c r="S18" s="40"/>
      <c r="T18" s="46">
        <v>1400000</v>
      </c>
      <c r="U18" s="40"/>
      <c r="V18" s="46">
        <v>34300</v>
      </c>
      <c r="W18" s="40"/>
      <c r="X18" s="46">
        <v>21661425920</v>
      </c>
      <c r="Y18" s="40"/>
      <c r="Z18" s="46">
        <v>47734281000</v>
      </c>
      <c r="AA18" s="40"/>
      <c r="AB18" s="45">
        <v>3.69</v>
      </c>
    </row>
    <row r="19" spans="1:28" ht="21.75" customHeight="1" x14ac:dyDescent="0.2">
      <c r="A19" s="21" t="s">
        <v>29</v>
      </c>
      <c r="B19" s="21"/>
      <c r="C19" s="21"/>
      <c r="E19" s="57">
        <v>3850000</v>
      </c>
      <c r="F19" s="57"/>
      <c r="G19" s="40"/>
      <c r="H19" s="46">
        <v>32722249604</v>
      </c>
      <c r="I19" s="40"/>
      <c r="J19" s="46">
        <v>43590583575</v>
      </c>
      <c r="K19" s="40"/>
      <c r="L19" s="46">
        <v>3850000</v>
      </c>
      <c r="M19" s="40"/>
      <c r="N19" s="46">
        <v>0</v>
      </c>
      <c r="O19" s="40"/>
      <c r="P19" s="46">
        <v>-150000</v>
      </c>
      <c r="Q19" s="40"/>
      <c r="R19" s="46">
        <v>868640661</v>
      </c>
      <c r="S19" s="40"/>
      <c r="T19" s="46">
        <v>7550000</v>
      </c>
      <c r="U19" s="40"/>
      <c r="V19" s="46">
        <v>5610</v>
      </c>
      <c r="W19" s="40"/>
      <c r="X19" s="46">
        <v>32084803184</v>
      </c>
      <c r="Y19" s="40"/>
      <c r="Z19" s="46">
        <v>42103484775</v>
      </c>
      <c r="AA19" s="40"/>
      <c r="AB19" s="45">
        <v>3.25</v>
      </c>
    </row>
    <row r="20" spans="1:28" ht="21.75" customHeight="1" x14ac:dyDescent="0.2">
      <c r="A20" s="21" t="s">
        <v>30</v>
      </c>
      <c r="B20" s="21"/>
      <c r="C20" s="21"/>
      <c r="E20" s="57">
        <v>200000</v>
      </c>
      <c r="F20" s="57"/>
      <c r="G20" s="40"/>
      <c r="H20" s="46">
        <v>16343533150</v>
      </c>
      <c r="I20" s="40"/>
      <c r="J20" s="46">
        <v>18578794500</v>
      </c>
      <c r="K20" s="40"/>
      <c r="L20" s="46">
        <v>0</v>
      </c>
      <c r="M20" s="40"/>
      <c r="N20" s="46">
        <v>0</v>
      </c>
      <c r="O20" s="40"/>
      <c r="P20" s="46">
        <v>-52837</v>
      </c>
      <c r="Q20" s="40"/>
      <c r="R20" s="46">
        <v>4992275043</v>
      </c>
      <c r="S20" s="40"/>
      <c r="T20" s="46">
        <v>147163</v>
      </c>
      <c r="U20" s="40"/>
      <c r="V20" s="46">
        <v>98200</v>
      </c>
      <c r="W20" s="40"/>
      <c r="X20" s="46">
        <v>12025816844</v>
      </c>
      <c r="Y20" s="40"/>
      <c r="Z20" s="46">
        <v>14365420730.73</v>
      </c>
      <c r="AA20" s="40"/>
      <c r="AB20" s="45">
        <v>1.1100000000000001</v>
      </c>
    </row>
    <row r="21" spans="1:28" ht="21.75" customHeight="1" x14ac:dyDescent="0.2">
      <c r="A21" s="21" t="s">
        <v>31</v>
      </c>
      <c r="B21" s="21"/>
      <c r="C21" s="21"/>
      <c r="E21" s="57">
        <v>1000000</v>
      </c>
      <c r="F21" s="57"/>
      <c r="G21" s="40"/>
      <c r="H21" s="46">
        <v>4324998907</v>
      </c>
      <c r="I21" s="40"/>
      <c r="J21" s="46">
        <v>3343984200</v>
      </c>
      <c r="K21" s="40"/>
      <c r="L21" s="46">
        <v>1000000</v>
      </c>
      <c r="M21" s="40"/>
      <c r="N21" s="46">
        <v>3666325768</v>
      </c>
      <c r="O21" s="40"/>
      <c r="P21" s="46">
        <v>-2000000</v>
      </c>
      <c r="Q21" s="40"/>
      <c r="R21" s="46">
        <v>7779135910</v>
      </c>
      <c r="S21" s="40"/>
      <c r="T21" s="46">
        <v>0</v>
      </c>
      <c r="U21" s="40"/>
      <c r="V21" s="46">
        <v>0</v>
      </c>
      <c r="W21" s="40"/>
      <c r="X21" s="46">
        <v>0</v>
      </c>
      <c r="Y21" s="40"/>
      <c r="Z21" s="46">
        <v>0</v>
      </c>
      <c r="AA21" s="40"/>
      <c r="AB21" s="45">
        <v>0</v>
      </c>
    </row>
    <row r="22" spans="1:28" ht="21.75" customHeight="1" x14ac:dyDescent="0.2">
      <c r="A22" s="21" t="s">
        <v>32</v>
      </c>
      <c r="B22" s="21"/>
      <c r="C22" s="21"/>
      <c r="E22" s="57">
        <v>4000000</v>
      </c>
      <c r="F22" s="57"/>
      <c r="G22" s="40"/>
      <c r="H22" s="46">
        <v>22431216203</v>
      </c>
      <c r="I22" s="40"/>
      <c r="J22" s="46">
        <v>15646347000</v>
      </c>
      <c r="K22" s="40"/>
      <c r="L22" s="46">
        <v>0</v>
      </c>
      <c r="M22" s="40"/>
      <c r="N22" s="46">
        <v>0</v>
      </c>
      <c r="O22" s="40"/>
      <c r="P22" s="46">
        <v>-4000000</v>
      </c>
      <c r="Q22" s="40"/>
      <c r="R22" s="46">
        <v>21476879937</v>
      </c>
      <c r="S22" s="40"/>
      <c r="T22" s="46">
        <v>0</v>
      </c>
      <c r="U22" s="40"/>
      <c r="V22" s="46">
        <v>0</v>
      </c>
      <c r="W22" s="40"/>
      <c r="X22" s="46">
        <v>0</v>
      </c>
      <c r="Y22" s="40"/>
      <c r="Z22" s="46">
        <v>0</v>
      </c>
      <c r="AA22" s="40"/>
      <c r="AB22" s="45">
        <v>0</v>
      </c>
    </row>
    <row r="23" spans="1:28" ht="21.75" customHeight="1" x14ac:dyDescent="0.2">
      <c r="A23" s="21" t="s">
        <v>33</v>
      </c>
      <c r="B23" s="21"/>
      <c r="C23" s="21"/>
      <c r="E23" s="57">
        <v>599999</v>
      </c>
      <c r="F23" s="57"/>
      <c r="G23" s="40"/>
      <c r="H23" s="46">
        <v>1485589640</v>
      </c>
      <c r="I23" s="40"/>
      <c r="J23" s="46">
        <v>596429005.95000005</v>
      </c>
      <c r="K23" s="40"/>
      <c r="L23" s="46">
        <v>0</v>
      </c>
      <c r="M23" s="40"/>
      <c r="N23" s="46">
        <v>0</v>
      </c>
      <c r="O23" s="40"/>
      <c r="P23" s="46">
        <v>0</v>
      </c>
      <c r="Q23" s="40"/>
      <c r="R23" s="46">
        <v>0</v>
      </c>
      <c r="S23" s="40"/>
      <c r="T23" s="46">
        <v>599999</v>
      </c>
      <c r="U23" s="40"/>
      <c r="V23" s="46">
        <v>1000</v>
      </c>
      <c r="W23" s="40"/>
      <c r="X23" s="46">
        <v>1485589640</v>
      </c>
      <c r="Y23" s="40"/>
      <c r="Z23" s="46">
        <v>596429005.95000005</v>
      </c>
      <c r="AA23" s="40"/>
      <c r="AB23" s="45">
        <v>0.05</v>
      </c>
    </row>
    <row r="24" spans="1:28" ht="21.75" customHeight="1" x14ac:dyDescent="0.2">
      <c r="A24" s="21" t="s">
        <v>34</v>
      </c>
      <c r="B24" s="21"/>
      <c r="C24" s="21"/>
      <c r="E24" s="57">
        <v>1130551</v>
      </c>
      <c r="F24" s="57"/>
      <c r="G24" s="40"/>
      <c r="H24" s="46">
        <v>2184224532</v>
      </c>
      <c r="I24" s="40"/>
      <c r="J24" s="46">
        <v>1921739418.8505001</v>
      </c>
      <c r="K24" s="40"/>
      <c r="L24" s="46">
        <v>0</v>
      </c>
      <c r="M24" s="40"/>
      <c r="N24" s="46">
        <v>0</v>
      </c>
      <c r="O24" s="40"/>
      <c r="P24" s="46">
        <v>-1130551</v>
      </c>
      <c r="Q24" s="40"/>
      <c r="R24" s="46">
        <v>1504800661</v>
      </c>
      <c r="S24" s="40"/>
      <c r="T24" s="46">
        <v>0</v>
      </c>
      <c r="U24" s="40"/>
      <c r="V24" s="46">
        <v>0</v>
      </c>
      <c r="W24" s="40"/>
      <c r="X24" s="46">
        <v>0</v>
      </c>
      <c r="Y24" s="40"/>
      <c r="Z24" s="46">
        <v>0</v>
      </c>
      <c r="AA24" s="40"/>
      <c r="AB24" s="45">
        <v>0</v>
      </c>
    </row>
    <row r="25" spans="1:28" ht="21.75" customHeight="1" x14ac:dyDescent="0.2">
      <c r="A25" s="21" t="s">
        <v>35</v>
      </c>
      <c r="B25" s="21"/>
      <c r="C25" s="21"/>
      <c r="E25" s="57">
        <v>2500000</v>
      </c>
      <c r="F25" s="57"/>
      <c r="G25" s="40"/>
      <c r="H25" s="46">
        <v>39644273833</v>
      </c>
      <c r="I25" s="40"/>
      <c r="J25" s="46">
        <v>46844606250</v>
      </c>
      <c r="K25" s="40"/>
      <c r="L25" s="46">
        <v>500000</v>
      </c>
      <c r="M25" s="40"/>
      <c r="N25" s="46">
        <v>9714006207</v>
      </c>
      <c r="O25" s="40"/>
      <c r="P25" s="46">
        <v>0</v>
      </c>
      <c r="Q25" s="40"/>
      <c r="R25" s="46">
        <v>0</v>
      </c>
      <c r="S25" s="40"/>
      <c r="T25" s="46">
        <v>3000000</v>
      </c>
      <c r="U25" s="40"/>
      <c r="V25" s="46">
        <v>22410</v>
      </c>
      <c r="W25" s="40"/>
      <c r="X25" s="46">
        <v>49358280040</v>
      </c>
      <c r="Y25" s="40"/>
      <c r="Z25" s="46">
        <v>66829981500</v>
      </c>
      <c r="AA25" s="40"/>
      <c r="AB25" s="45">
        <v>5.16</v>
      </c>
    </row>
    <row r="26" spans="1:28" ht="21.75" customHeight="1" x14ac:dyDescent="0.2">
      <c r="A26" s="21" t="s">
        <v>36</v>
      </c>
      <c r="B26" s="21"/>
      <c r="C26" s="21"/>
      <c r="E26" s="57">
        <v>3000000</v>
      </c>
      <c r="F26" s="57"/>
      <c r="G26" s="40"/>
      <c r="H26" s="46">
        <v>8484065829</v>
      </c>
      <c r="I26" s="40"/>
      <c r="J26" s="46">
        <v>8734717350</v>
      </c>
      <c r="K26" s="40"/>
      <c r="L26" s="46">
        <v>5435516</v>
      </c>
      <c r="M26" s="40"/>
      <c r="N26" s="46">
        <v>17843335448</v>
      </c>
      <c r="O26" s="40"/>
      <c r="P26" s="46">
        <v>-1800000</v>
      </c>
      <c r="Q26" s="40"/>
      <c r="R26" s="46">
        <v>6212115274</v>
      </c>
      <c r="S26" s="40"/>
      <c r="T26" s="46">
        <v>6635516</v>
      </c>
      <c r="U26" s="40"/>
      <c r="V26" s="46">
        <v>3551</v>
      </c>
      <c r="W26" s="40"/>
      <c r="X26" s="46">
        <v>20951746745</v>
      </c>
      <c r="Y26" s="40"/>
      <c r="Z26" s="46">
        <v>23422519147.969799</v>
      </c>
      <c r="AA26" s="40"/>
      <c r="AB26" s="45">
        <v>1.81</v>
      </c>
    </row>
    <row r="27" spans="1:28" ht="21.75" customHeight="1" x14ac:dyDescent="0.2">
      <c r="A27" s="21" t="s">
        <v>37</v>
      </c>
      <c r="B27" s="21"/>
      <c r="C27" s="21"/>
      <c r="E27" s="57">
        <v>6325000</v>
      </c>
      <c r="F27" s="57"/>
      <c r="G27" s="40"/>
      <c r="H27" s="46">
        <v>31666045035</v>
      </c>
      <c r="I27" s="40"/>
      <c r="J27" s="46">
        <v>26381788785</v>
      </c>
      <c r="K27" s="40"/>
      <c r="L27" s="46">
        <v>0</v>
      </c>
      <c r="M27" s="40"/>
      <c r="N27" s="46">
        <v>0</v>
      </c>
      <c r="O27" s="40"/>
      <c r="P27" s="46">
        <v>0</v>
      </c>
      <c r="Q27" s="40"/>
      <c r="R27" s="46">
        <v>0</v>
      </c>
      <c r="S27" s="40"/>
      <c r="T27" s="46">
        <v>6325000</v>
      </c>
      <c r="U27" s="40"/>
      <c r="V27" s="46">
        <v>4235</v>
      </c>
      <c r="W27" s="40"/>
      <c r="X27" s="46">
        <v>31666045035</v>
      </c>
      <c r="Y27" s="40"/>
      <c r="Z27" s="46">
        <v>26626996068.75</v>
      </c>
      <c r="AA27" s="40"/>
      <c r="AB27" s="45">
        <v>2.06</v>
      </c>
    </row>
    <row r="28" spans="1:28" ht="21.75" customHeight="1" x14ac:dyDescent="0.2">
      <c r="A28" s="21" t="s">
        <v>38</v>
      </c>
      <c r="B28" s="21"/>
      <c r="C28" s="21"/>
      <c r="E28" s="57">
        <v>45000000</v>
      </c>
      <c r="F28" s="57"/>
      <c r="G28" s="40"/>
      <c r="H28" s="46">
        <v>53069103416</v>
      </c>
      <c r="I28" s="40"/>
      <c r="J28" s="46">
        <v>64861762500</v>
      </c>
      <c r="K28" s="40"/>
      <c r="L28" s="46">
        <v>9000000</v>
      </c>
      <c r="M28" s="40"/>
      <c r="N28" s="46">
        <v>15052956063</v>
      </c>
      <c r="O28" s="40"/>
      <c r="P28" s="46">
        <v>-24000000</v>
      </c>
      <c r="Q28" s="40"/>
      <c r="R28" s="46">
        <v>38628982860</v>
      </c>
      <c r="S28" s="40"/>
      <c r="T28" s="46">
        <v>30000000</v>
      </c>
      <c r="U28" s="40"/>
      <c r="V28" s="46">
        <v>1710</v>
      </c>
      <c r="W28" s="40"/>
      <c r="X28" s="46">
        <v>37845588600</v>
      </c>
      <c r="Y28" s="40"/>
      <c r="Z28" s="46">
        <v>50994765000</v>
      </c>
      <c r="AA28" s="40"/>
      <c r="AB28" s="45">
        <v>3.94</v>
      </c>
    </row>
    <row r="29" spans="1:28" ht="21.75" customHeight="1" x14ac:dyDescent="0.2">
      <c r="A29" s="21" t="s">
        <v>39</v>
      </c>
      <c r="B29" s="21"/>
      <c r="C29" s="21"/>
      <c r="E29" s="57">
        <v>700000</v>
      </c>
      <c r="F29" s="57"/>
      <c r="G29" s="40"/>
      <c r="H29" s="46">
        <v>17715059112</v>
      </c>
      <c r="I29" s="40"/>
      <c r="J29" s="46">
        <v>17040999150</v>
      </c>
      <c r="K29" s="40"/>
      <c r="L29" s="46">
        <v>600000</v>
      </c>
      <c r="M29" s="40"/>
      <c r="N29" s="46">
        <v>17389122091</v>
      </c>
      <c r="O29" s="40"/>
      <c r="P29" s="46">
        <v>0</v>
      </c>
      <c r="Q29" s="40"/>
      <c r="R29" s="46">
        <v>0</v>
      </c>
      <c r="S29" s="40"/>
      <c r="T29" s="46">
        <v>1300000</v>
      </c>
      <c r="U29" s="40"/>
      <c r="V29" s="46">
        <v>32170</v>
      </c>
      <c r="W29" s="40"/>
      <c r="X29" s="46">
        <v>35104181203</v>
      </c>
      <c r="Y29" s="40"/>
      <c r="Z29" s="46">
        <v>41572165050</v>
      </c>
      <c r="AA29" s="40"/>
      <c r="AB29" s="45">
        <v>3.21</v>
      </c>
    </row>
    <row r="30" spans="1:28" ht="21.75" customHeight="1" x14ac:dyDescent="0.2">
      <c r="A30" s="21" t="s">
        <v>40</v>
      </c>
      <c r="B30" s="21"/>
      <c r="C30" s="21"/>
      <c r="E30" s="57">
        <v>5000000</v>
      </c>
      <c r="F30" s="57"/>
      <c r="G30" s="40"/>
      <c r="H30" s="46">
        <v>25098931490</v>
      </c>
      <c r="I30" s="40"/>
      <c r="J30" s="46">
        <v>30815550000</v>
      </c>
      <c r="K30" s="40"/>
      <c r="L30" s="46">
        <v>0</v>
      </c>
      <c r="M30" s="40"/>
      <c r="N30" s="46">
        <v>0</v>
      </c>
      <c r="O30" s="40"/>
      <c r="P30" s="46">
        <v>0</v>
      </c>
      <c r="Q30" s="40"/>
      <c r="R30" s="46">
        <v>0</v>
      </c>
      <c r="S30" s="40"/>
      <c r="T30" s="46">
        <v>5000000</v>
      </c>
      <c r="U30" s="40"/>
      <c r="V30" s="46">
        <v>6400</v>
      </c>
      <c r="W30" s="40"/>
      <c r="X30" s="46">
        <v>25098931490</v>
      </c>
      <c r="Y30" s="40"/>
      <c r="Z30" s="46">
        <v>31809600000</v>
      </c>
      <c r="AA30" s="40"/>
      <c r="AB30" s="45">
        <v>2.46</v>
      </c>
    </row>
    <row r="31" spans="1:28" ht="21.75" customHeight="1" x14ac:dyDescent="0.2">
      <c r="A31" s="21" t="s">
        <v>41</v>
      </c>
      <c r="B31" s="21"/>
      <c r="C31" s="21"/>
      <c r="E31" s="57">
        <v>4000000</v>
      </c>
      <c r="F31" s="57"/>
      <c r="G31" s="40"/>
      <c r="H31" s="46">
        <v>14500863189</v>
      </c>
      <c r="I31" s="40"/>
      <c r="J31" s="46">
        <v>13320270000</v>
      </c>
      <c r="K31" s="40"/>
      <c r="L31" s="46">
        <v>0</v>
      </c>
      <c r="M31" s="40"/>
      <c r="N31" s="46">
        <v>0</v>
      </c>
      <c r="O31" s="40"/>
      <c r="P31" s="46">
        <v>-4000000</v>
      </c>
      <c r="Q31" s="40"/>
      <c r="R31" s="46">
        <v>14504687115</v>
      </c>
      <c r="S31" s="40"/>
      <c r="T31" s="46">
        <v>0</v>
      </c>
      <c r="U31" s="40"/>
      <c r="V31" s="46">
        <v>0</v>
      </c>
      <c r="W31" s="40"/>
      <c r="X31" s="46">
        <v>0</v>
      </c>
      <c r="Y31" s="40"/>
      <c r="Z31" s="46">
        <v>0</v>
      </c>
      <c r="AA31" s="40"/>
      <c r="AB31" s="45">
        <v>0</v>
      </c>
    </row>
    <row r="32" spans="1:28" ht="21.75" customHeight="1" x14ac:dyDescent="0.2">
      <c r="A32" s="21" t="s">
        <v>42</v>
      </c>
      <c r="B32" s="21"/>
      <c r="C32" s="21"/>
      <c r="E32" s="57">
        <v>1000000</v>
      </c>
      <c r="F32" s="57"/>
      <c r="G32" s="40"/>
      <c r="H32" s="46">
        <v>21217375702</v>
      </c>
      <c r="I32" s="40"/>
      <c r="J32" s="46">
        <v>24205117500</v>
      </c>
      <c r="K32" s="40"/>
      <c r="L32" s="46">
        <v>200000</v>
      </c>
      <c r="M32" s="40"/>
      <c r="N32" s="46">
        <v>5092721649</v>
      </c>
      <c r="O32" s="40"/>
      <c r="P32" s="46">
        <v>0</v>
      </c>
      <c r="Q32" s="40"/>
      <c r="R32" s="46">
        <v>0</v>
      </c>
      <c r="S32" s="40"/>
      <c r="T32" s="46">
        <v>1200000</v>
      </c>
      <c r="U32" s="40"/>
      <c r="V32" s="46">
        <v>25120</v>
      </c>
      <c r="W32" s="40"/>
      <c r="X32" s="46">
        <v>26310097351</v>
      </c>
      <c r="Y32" s="40"/>
      <c r="Z32" s="46">
        <v>29964643200</v>
      </c>
      <c r="AA32" s="40"/>
      <c r="AB32" s="45">
        <v>2.31</v>
      </c>
    </row>
    <row r="33" spans="1:28" ht="21.75" customHeight="1" x14ac:dyDescent="0.2">
      <c r="A33" s="21" t="s">
        <v>43</v>
      </c>
      <c r="B33" s="21"/>
      <c r="C33" s="21"/>
      <c r="E33" s="57">
        <v>4500000</v>
      </c>
      <c r="F33" s="57"/>
      <c r="G33" s="40"/>
      <c r="H33" s="46">
        <v>22307912232</v>
      </c>
      <c r="I33" s="40"/>
      <c r="J33" s="46">
        <v>45805824000</v>
      </c>
      <c r="K33" s="40"/>
      <c r="L33" s="46">
        <v>0</v>
      </c>
      <c r="M33" s="40"/>
      <c r="N33" s="46">
        <v>0</v>
      </c>
      <c r="O33" s="40"/>
      <c r="P33" s="46">
        <v>0</v>
      </c>
      <c r="Q33" s="40"/>
      <c r="R33" s="46">
        <v>0</v>
      </c>
      <c r="S33" s="40"/>
      <c r="T33" s="46">
        <v>4500000</v>
      </c>
      <c r="U33" s="40"/>
      <c r="V33" s="46">
        <v>11350</v>
      </c>
      <c r="W33" s="40"/>
      <c r="X33" s="46">
        <v>22307912232</v>
      </c>
      <c r="Y33" s="40"/>
      <c r="Z33" s="46">
        <v>50771103750</v>
      </c>
      <c r="AA33" s="40"/>
      <c r="AB33" s="45">
        <v>3.92</v>
      </c>
    </row>
    <row r="34" spans="1:28" ht="21.75" customHeight="1" x14ac:dyDescent="0.2">
      <c r="A34" s="21" t="s">
        <v>44</v>
      </c>
      <c r="B34" s="21"/>
      <c r="C34" s="21"/>
      <c r="E34" s="57">
        <v>700000</v>
      </c>
      <c r="F34" s="57"/>
      <c r="G34" s="40"/>
      <c r="H34" s="46">
        <v>9588246392</v>
      </c>
      <c r="I34" s="40"/>
      <c r="J34" s="46">
        <v>37310672700</v>
      </c>
      <c r="K34" s="40"/>
      <c r="L34" s="46">
        <v>0</v>
      </c>
      <c r="M34" s="40"/>
      <c r="N34" s="46">
        <v>0</v>
      </c>
      <c r="O34" s="40"/>
      <c r="P34" s="46">
        <v>-6824</v>
      </c>
      <c r="Q34" s="40"/>
      <c r="R34" s="46">
        <v>437936139</v>
      </c>
      <c r="S34" s="40"/>
      <c r="T34" s="46">
        <v>693176</v>
      </c>
      <c r="U34" s="40"/>
      <c r="V34" s="46">
        <v>67090</v>
      </c>
      <c r="W34" s="40"/>
      <c r="X34" s="46">
        <v>9494774688</v>
      </c>
      <c r="Y34" s="40"/>
      <c r="Z34" s="46">
        <v>46228472031.851997</v>
      </c>
      <c r="AA34" s="40"/>
      <c r="AB34" s="45">
        <v>3.57</v>
      </c>
    </row>
    <row r="35" spans="1:28" ht="21.75" customHeight="1" x14ac:dyDescent="0.2">
      <c r="A35" s="21" t="s">
        <v>45</v>
      </c>
      <c r="B35" s="21"/>
      <c r="C35" s="21"/>
      <c r="E35" s="57">
        <v>177778</v>
      </c>
      <c r="F35" s="57"/>
      <c r="G35" s="40"/>
      <c r="H35" s="46">
        <v>1701577595</v>
      </c>
      <c r="I35" s="40"/>
      <c r="J35" s="46">
        <v>3133249516.5570002</v>
      </c>
      <c r="K35" s="40"/>
      <c r="L35" s="46">
        <v>1322223</v>
      </c>
      <c r="M35" s="40"/>
      <c r="N35" s="46">
        <v>26438972897</v>
      </c>
      <c r="O35" s="40"/>
      <c r="P35" s="46">
        <v>-1</v>
      </c>
      <c r="Q35" s="40"/>
      <c r="R35" s="46">
        <v>1</v>
      </c>
      <c r="S35" s="40"/>
      <c r="T35" s="46">
        <v>1500000</v>
      </c>
      <c r="U35" s="40"/>
      <c r="V35" s="46">
        <v>20900</v>
      </c>
      <c r="W35" s="40"/>
      <c r="X35" s="46">
        <v>28140532231</v>
      </c>
      <c r="Y35" s="40"/>
      <c r="Z35" s="46">
        <v>31163467500</v>
      </c>
      <c r="AA35" s="40"/>
      <c r="AB35" s="45">
        <v>2.41</v>
      </c>
    </row>
    <row r="36" spans="1:28" ht="21.75" customHeight="1" x14ac:dyDescent="0.2">
      <c r="A36" s="21" t="s">
        <v>46</v>
      </c>
      <c r="B36" s="21"/>
      <c r="C36" s="21"/>
      <c r="E36" s="57">
        <v>1500000</v>
      </c>
      <c r="F36" s="57"/>
      <c r="G36" s="40"/>
      <c r="H36" s="46">
        <v>20394908769</v>
      </c>
      <c r="I36" s="40"/>
      <c r="J36" s="46">
        <v>22395946500</v>
      </c>
      <c r="K36" s="40"/>
      <c r="L36" s="46">
        <v>0</v>
      </c>
      <c r="M36" s="40"/>
      <c r="N36" s="46">
        <v>0</v>
      </c>
      <c r="O36" s="40"/>
      <c r="P36" s="46">
        <v>-1500000</v>
      </c>
      <c r="Q36" s="40"/>
      <c r="R36" s="46">
        <v>21128532855</v>
      </c>
      <c r="S36" s="40"/>
      <c r="T36" s="46">
        <v>0</v>
      </c>
      <c r="U36" s="40"/>
      <c r="V36" s="46">
        <v>0</v>
      </c>
      <c r="W36" s="40"/>
      <c r="X36" s="46">
        <v>0</v>
      </c>
      <c r="Y36" s="40"/>
      <c r="Z36" s="46">
        <v>0</v>
      </c>
      <c r="AA36" s="40"/>
      <c r="AB36" s="45">
        <v>0</v>
      </c>
    </row>
    <row r="37" spans="1:28" ht="21.75" customHeight="1" x14ac:dyDescent="0.2">
      <c r="A37" s="21" t="s">
        <v>47</v>
      </c>
      <c r="B37" s="21"/>
      <c r="C37" s="21"/>
      <c r="E37" s="57">
        <v>100000</v>
      </c>
      <c r="F37" s="57"/>
      <c r="G37" s="40"/>
      <c r="H37" s="46">
        <v>679229733</v>
      </c>
      <c r="I37" s="40"/>
      <c r="J37" s="46">
        <v>989079750</v>
      </c>
      <c r="K37" s="40"/>
      <c r="L37" s="46">
        <v>0</v>
      </c>
      <c r="M37" s="40"/>
      <c r="N37" s="46">
        <v>0</v>
      </c>
      <c r="O37" s="40"/>
      <c r="P37" s="46">
        <v>-100000</v>
      </c>
      <c r="Q37" s="40"/>
      <c r="R37" s="46">
        <v>1181438133</v>
      </c>
      <c r="S37" s="40"/>
      <c r="T37" s="46">
        <v>0</v>
      </c>
      <c r="U37" s="40"/>
      <c r="V37" s="46">
        <v>0</v>
      </c>
      <c r="W37" s="40"/>
      <c r="X37" s="46">
        <v>0</v>
      </c>
      <c r="Y37" s="40"/>
      <c r="Z37" s="46">
        <v>0</v>
      </c>
      <c r="AA37" s="40"/>
      <c r="AB37" s="45">
        <v>0</v>
      </c>
    </row>
    <row r="38" spans="1:28" ht="21.75" customHeight="1" x14ac:dyDescent="0.2">
      <c r="A38" s="21" t="s">
        <v>48</v>
      </c>
      <c r="B38" s="21"/>
      <c r="C38" s="21"/>
      <c r="E38" s="57">
        <v>1000000</v>
      </c>
      <c r="F38" s="57"/>
      <c r="G38" s="40"/>
      <c r="H38" s="46">
        <v>20318838322</v>
      </c>
      <c r="I38" s="40"/>
      <c r="J38" s="46">
        <v>15248727000</v>
      </c>
      <c r="K38" s="40"/>
      <c r="L38" s="46">
        <v>400000</v>
      </c>
      <c r="M38" s="40"/>
      <c r="N38" s="46">
        <v>7280750182</v>
      </c>
      <c r="O38" s="40"/>
      <c r="P38" s="46">
        <v>0</v>
      </c>
      <c r="Q38" s="40"/>
      <c r="R38" s="46">
        <v>0</v>
      </c>
      <c r="S38" s="40"/>
      <c r="T38" s="46">
        <v>1400000</v>
      </c>
      <c r="U38" s="40"/>
      <c r="V38" s="46">
        <v>16560</v>
      </c>
      <c r="W38" s="40"/>
      <c r="X38" s="46">
        <v>27599588504</v>
      </c>
      <c r="Y38" s="40"/>
      <c r="Z38" s="46">
        <v>23046055200</v>
      </c>
      <c r="AA38" s="40"/>
      <c r="AB38" s="45">
        <v>1.78</v>
      </c>
    </row>
    <row r="39" spans="1:28" ht="21.75" customHeight="1" x14ac:dyDescent="0.2">
      <c r="A39" s="21" t="s">
        <v>49</v>
      </c>
      <c r="B39" s="21"/>
      <c r="C39" s="21"/>
      <c r="E39" s="57">
        <v>4000000</v>
      </c>
      <c r="F39" s="57"/>
      <c r="G39" s="40"/>
      <c r="H39" s="46">
        <v>18915677831</v>
      </c>
      <c r="I39" s="40"/>
      <c r="J39" s="46">
        <v>34036272000</v>
      </c>
      <c r="K39" s="40"/>
      <c r="L39" s="46">
        <v>0</v>
      </c>
      <c r="M39" s="40"/>
      <c r="N39" s="46">
        <v>0</v>
      </c>
      <c r="O39" s="40"/>
      <c r="P39" s="46">
        <v>0</v>
      </c>
      <c r="Q39" s="40"/>
      <c r="R39" s="46">
        <v>0</v>
      </c>
      <c r="S39" s="40"/>
      <c r="T39" s="46">
        <v>4000000</v>
      </c>
      <c r="U39" s="40"/>
      <c r="V39" s="46">
        <v>9260</v>
      </c>
      <c r="W39" s="40"/>
      <c r="X39" s="46">
        <v>18915677831</v>
      </c>
      <c r="Y39" s="40"/>
      <c r="Z39" s="46">
        <v>36819612000</v>
      </c>
      <c r="AA39" s="40"/>
      <c r="AB39" s="45">
        <v>2.84</v>
      </c>
    </row>
    <row r="40" spans="1:28" ht="21.75" customHeight="1" x14ac:dyDescent="0.2">
      <c r="A40" s="21" t="s">
        <v>50</v>
      </c>
      <c r="B40" s="21"/>
      <c r="C40" s="21"/>
      <c r="E40" s="57">
        <v>400000</v>
      </c>
      <c r="F40" s="57"/>
      <c r="G40" s="40"/>
      <c r="H40" s="46">
        <v>10553089214</v>
      </c>
      <c r="I40" s="40"/>
      <c r="J40" s="46">
        <v>9602523000</v>
      </c>
      <c r="K40" s="40"/>
      <c r="L40" s="46">
        <v>700000</v>
      </c>
      <c r="M40" s="40"/>
      <c r="N40" s="46">
        <v>18125805092</v>
      </c>
      <c r="O40" s="40"/>
      <c r="P40" s="46">
        <v>0</v>
      </c>
      <c r="Q40" s="40"/>
      <c r="R40" s="46">
        <v>0</v>
      </c>
      <c r="S40" s="40"/>
      <c r="T40" s="46">
        <v>1100000</v>
      </c>
      <c r="U40" s="40"/>
      <c r="V40" s="46">
        <v>26840</v>
      </c>
      <c r="W40" s="40"/>
      <c r="X40" s="46">
        <v>28678894306</v>
      </c>
      <c r="Y40" s="40"/>
      <c r="Z40" s="46">
        <v>29348332200</v>
      </c>
      <c r="AA40" s="40"/>
      <c r="AB40" s="45">
        <v>2.27</v>
      </c>
    </row>
    <row r="41" spans="1:28" ht="21.75" customHeight="1" x14ac:dyDescent="0.2">
      <c r="A41" s="21" t="s">
        <v>51</v>
      </c>
      <c r="B41" s="21"/>
      <c r="C41" s="21"/>
      <c r="E41" s="57">
        <v>2600000</v>
      </c>
      <c r="F41" s="57"/>
      <c r="G41" s="40"/>
      <c r="H41" s="46">
        <v>13394964762</v>
      </c>
      <c r="I41" s="40"/>
      <c r="J41" s="46">
        <v>10852441470</v>
      </c>
      <c r="K41" s="40"/>
      <c r="L41" s="46">
        <v>0</v>
      </c>
      <c r="M41" s="40"/>
      <c r="N41" s="46">
        <v>0</v>
      </c>
      <c r="O41" s="40"/>
      <c r="P41" s="46">
        <v>-2600000</v>
      </c>
      <c r="Q41" s="40"/>
      <c r="R41" s="46">
        <v>12960891562</v>
      </c>
      <c r="S41" s="40"/>
      <c r="T41" s="46">
        <v>0</v>
      </c>
      <c r="U41" s="40"/>
      <c r="V41" s="46">
        <v>0</v>
      </c>
      <c r="W41" s="40"/>
      <c r="X41" s="46">
        <v>0</v>
      </c>
      <c r="Y41" s="40"/>
      <c r="Z41" s="46">
        <v>0</v>
      </c>
      <c r="AA41" s="40"/>
      <c r="AB41" s="45">
        <v>0</v>
      </c>
    </row>
    <row r="42" spans="1:28" ht="21.75" customHeight="1" x14ac:dyDescent="0.2">
      <c r="A42" s="21" t="s">
        <v>52</v>
      </c>
      <c r="B42" s="21"/>
      <c r="C42" s="21"/>
      <c r="E42" s="57">
        <v>1900000</v>
      </c>
      <c r="F42" s="57"/>
      <c r="G42" s="40"/>
      <c r="H42" s="46">
        <v>15828093422</v>
      </c>
      <c r="I42" s="40"/>
      <c r="J42" s="46">
        <v>24061974300</v>
      </c>
      <c r="K42" s="40"/>
      <c r="L42" s="46">
        <v>0</v>
      </c>
      <c r="M42" s="40"/>
      <c r="N42" s="46">
        <v>0</v>
      </c>
      <c r="O42" s="40"/>
      <c r="P42" s="46">
        <v>0</v>
      </c>
      <c r="Q42" s="40"/>
      <c r="R42" s="46">
        <v>0</v>
      </c>
      <c r="S42" s="40"/>
      <c r="T42" s="46">
        <v>1900000</v>
      </c>
      <c r="U42" s="40"/>
      <c r="V42" s="46">
        <v>13240</v>
      </c>
      <c r="W42" s="40"/>
      <c r="X42" s="46">
        <v>15828093422</v>
      </c>
      <c r="Y42" s="40"/>
      <c r="Z42" s="46">
        <v>25006321800</v>
      </c>
      <c r="AA42" s="40"/>
      <c r="AB42" s="45">
        <v>1.93</v>
      </c>
    </row>
    <row r="43" spans="1:28" ht="21.75" customHeight="1" x14ac:dyDescent="0.2">
      <c r="A43" s="21" t="s">
        <v>53</v>
      </c>
      <c r="B43" s="21"/>
      <c r="C43" s="21"/>
      <c r="E43" s="57">
        <v>5210000</v>
      </c>
      <c r="F43" s="57"/>
      <c r="G43" s="40"/>
      <c r="H43" s="46">
        <v>36713505363</v>
      </c>
      <c r="I43" s="40"/>
      <c r="J43" s="46">
        <v>35786893455</v>
      </c>
      <c r="K43" s="40"/>
      <c r="L43" s="46">
        <v>2790000</v>
      </c>
      <c r="M43" s="40"/>
      <c r="N43" s="46">
        <v>19990541558</v>
      </c>
      <c r="O43" s="40"/>
      <c r="P43" s="46">
        <v>0</v>
      </c>
      <c r="Q43" s="40"/>
      <c r="R43" s="46">
        <v>0</v>
      </c>
      <c r="S43" s="40"/>
      <c r="T43" s="46">
        <v>8000000</v>
      </c>
      <c r="U43" s="40"/>
      <c r="V43" s="46">
        <v>7790</v>
      </c>
      <c r="W43" s="40"/>
      <c r="X43" s="46">
        <v>56704046921</v>
      </c>
      <c r="Y43" s="40"/>
      <c r="Z43" s="46">
        <v>61949196000</v>
      </c>
      <c r="AA43" s="40"/>
      <c r="AB43" s="45">
        <v>4.78</v>
      </c>
    </row>
    <row r="44" spans="1:28" ht="21.75" customHeight="1" x14ac:dyDescent="0.2">
      <c r="A44" s="21" t="s">
        <v>54</v>
      </c>
      <c r="B44" s="21"/>
      <c r="C44" s="21"/>
      <c r="E44" s="57">
        <v>6000000</v>
      </c>
      <c r="F44" s="57"/>
      <c r="G44" s="40"/>
      <c r="H44" s="46">
        <v>24472454822</v>
      </c>
      <c r="I44" s="40"/>
      <c r="J44" s="46">
        <v>19586761200</v>
      </c>
      <c r="K44" s="40"/>
      <c r="L44" s="46">
        <v>0</v>
      </c>
      <c r="M44" s="40"/>
      <c r="N44" s="46">
        <v>0</v>
      </c>
      <c r="O44" s="40"/>
      <c r="P44" s="46">
        <v>0</v>
      </c>
      <c r="Q44" s="40"/>
      <c r="R44" s="46">
        <v>0</v>
      </c>
      <c r="S44" s="40"/>
      <c r="T44" s="46">
        <v>6000000</v>
      </c>
      <c r="U44" s="40"/>
      <c r="V44" s="46">
        <v>3372</v>
      </c>
      <c r="W44" s="40"/>
      <c r="X44" s="46">
        <v>24472454822</v>
      </c>
      <c r="Y44" s="40"/>
      <c r="Z44" s="46">
        <v>20111619600</v>
      </c>
      <c r="AA44" s="40"/>
      <c r="AB44" s="45">
        <v>1.55</v>
      </c>
    </row>
    <row r="45" spans="1:28" ht="21.75" customHeight="1" x14ac:dyDescent="0.2">
      <c r="A45" s="21" t="s">
        <v>55</v>
      </c>
      <c r="B45" s="21"/>
      <c r="C45" s="21"/>
      <c r="E45" s="57">
        <v>15000001</v>
      </c>
      <c r="F45" s="57"/>
      <c r="G45" s="40"/>
      <c r="H45" s="46">
        <v>30215552047</v>
      </c>
      <c r="I45" s="40"/>
      <c r="J45" s="46">
        <v>61596312356.420502</v>
      </c>
      <c r="K45" s="40"/>
      <c r="L45" s="46">
        <v>0</v>
      </c>
      <c r="M45" s="40"/>
      <c r="N45" s="46">
        <v>0</v>
      </c>
      <c r="O45" s="40"/>
      <c r="P45" s="46">
        <v>-3000001</v>
      </c>
      <c r="Q45" s="40"/>
      <c r="R45" s="46">
        <v>11701956649</v>
      </c>
      <c r="S45" s="40"/>
      <c r="T45" s="46">
        <v>12000000</v>
      </c>
      <c r="U45" s="40"/>
      <c r="V45" s="46">
        <v>3949</v>
      </c>
      <c r="W45" s="40"/>
      <c r="X45" s="46">
        <v>24172440025</v>
      </c>
      <c r="Y45" s="40"/>
      <c r="Z45" s="46">
        <v>47106041400</v>
      </c>
      <c r="AA45" s="40"/>
      <c r="AB45" s="45">
        <v>3.64</v>
      </c>
    </row>
    <row r="46" spans="1:28" ht="21.75" customHeight="1" x14ac:dyDescent="0.2">
      <c r="A46" s="21" t="s">
        <v>56</v>
      </c>
      <c r="B46" s="21"/>
      <c r="C46" s="21"/>
      <c r="E46" s="57">
        <v>3840000</v>
      </c>
      <c r="F46" s="57"/>
      <c r="G46" s="40"/>
      <c r="H46" s="46">
        <v>18402583136</v>
      </c>
      <c r="I46" s="40"/>
      <c r="J46" s="46">
        <v>11646130752</v>
      </c>
      <c r="K46" s="40"/>
      <c r="L46" s="46">
        <v>0</v>
      </c>
      <c r="M46" s="40"/>
      <c r="N46" s="46">
        <v>0</v>
      </c>
      <c r="O46" s="40"/>
      <c r="P46" s="46">
        <v>-2125409</v>
      </c>
      <c r="Q46" s="40"/>
      <c r="R46" s="46">
        <v>9414892486</v>
      </c>
      <c r="S46" s="40"/>
      <c r="T46" s="46">
        <v>1714591</v>
      </c>
      <c r="U46" s="40"/>
      <c r="V46" s="46">
        <v>4506</v>
      </c>
      <c r="W46" s="40"/>
      <c r="X46" s="46">
        <v>8216901935</v>
      </c>
      <c r="Y46" s="40"/>
      <c r="Z46" s="46">
        <v>7679977661.0762997</v>
      </c>
      <c r="AA46" s="40"/>
      <c r="AB46" s="45">
        <v>0.59</v>
      </c>
    </row>
    <row r="47" spans="1:28" ht="21.75" customHeight="1" x14ac:dyDescent="0.2">
      <c r="A47" s="21" t="s">
        <v>57</v>
      </c>
      <c r="B47" s="21"/>
      <c r="C47" s="21"/>
      <c r="E47" s="57">
        <v>2600000</v>
      </c>
      <c r="F47" s="57"/>
      <c r="G47" s="40"/>
      <c r="H47" s="46">
        <v>3310791870</v>
      </c>
      <c r="I47" s="40"/>
      <c r="J47" s="46">
        <v>2861074710</v>
      </c>
      <c r="K47" s="40"/>
      <c r="L47" s="46">
        <v>0</v>
      </c>
      <c r="M47" s="40"/>
      <c r="N47" s="46">
        <v>0</v>
      </c>
      <c r="O47" s="40"/>
      <c r="P47" s="46">
        <v>-2600000</v>
      </c>
      <c r="Q47" s="40"/>
      <c r="R47" s="46">
        <v>3046487497</v>
      </c>
      <c r="S47" s="40"/>
      <c r="T47" s="46">
        <v>0</v>
      </c>
      <c r="U47" s="40"/>
      <c r="V47" s="46">
        <v>0</v>
      </c>
      <c r="W47" s="40"/>
      <c r="X47" s="46">
        <v>0</v>
      </c>
      <c r="Y47" s="40"/>
      <c r="Z47" s="46">
        <v>0</v>
      </c>
      <c r="AA47" s="40"/>
      <c r="AB47" s="45">
        <v>0</v>
      </c>
    </row>
    <row r="48" spans="1:28" ht="21.75" customHeight="1" x14ac:dyDescent="0.2">
      <c r="A48" s="21" t="s">
        <v>58</v>
      </c>
      <c r="B48" s="21"/>
      <c r="C48" s="21"/>
      <c r="E48" s="57">
        <v>10000000</v>
      </c>
      <c r="F48" s="57"/>
      <c r="G48" s="40"/>
      <c r="H48" s="46">
        <v>20115257215</v>
      </c>
      <c r="I48" s="40"/>
      <c r="J48" s="46">
        <v>21322372500</v>
      </c>
      <c r="K48" s="40"/>
      <c r="L48" s="46">
        <v>0</v>
      </c>
      <c r="M48" s="40"/>
      <c r="N48" s="46">
        <v>0</v>
      </c>
      <c r="O48" s="40"/>
      <c r="P48" s="46">
        <v>0</v>
      </c>
      <c r="Q48" s="40"/>
      <c r="R48" s="46">
        <v>0</v>
      </c>
      <c r="S48" s="40"/>
      <c r="T48" s="46">
        <v>10000000</v>
      </c>
      <c r="U48" s="40"/>
      <c r="V48" s="46">
        <v>2387</v>
      </c>
      <c r="W48" s="40"/>
      <c r="X48" s="46">
        <v>20115257215</v>
      </c>
      <c r="Y48" s="40"/>
      <c r="Z48" s="46">
        <v>23727973500</v>
      </c>
      <c r="AA48" s="40"/>
      <c r="AB48" s="45">
        <v>1.83</v>
      </c>
    </row>
    <row r="49" spans="1:28" ht="21.75" customHeight="1" x14ac:dyDescent="0.2">
      <c r="A49" s="21" t="s">
        <v>59</v>
      </c>
      <c r="B49" s="21"/>
      <c r="C49" s="21"/>
      <c r="E49" s="57">
        <v>10000000</v>
      </c>
      <c r="F49" s="57"/>
      <c r="G49" s="40"/>
      <c r="H49" s="46">
        <v>13240738278</v>
      </c>
      <c r="I49" s="40"/>
      <c r="J49" s="46">
        <v>11898778500</v>
      </c>
      <c r="K49" s="40"/>
      <c r="L49" s="46">
        <v>0</v>
      </c>
      <c r="M49" s="40"/>
      <c r="N49" s="46">
        <v>0</v>
      </c>
      <c r="O49" s="40"/>
      <c r="P49" s="46">
        <v>-10000000</v>
      </c>
      <c r="Q49" s="40"/>
      <c r="R49" s="46">
        <v>14434003649</v>
      </c>
      <c r="S49" s="40"/>
      <c r="T49" s="46">
        <v>0</v>
      </c>
      <c r="U49" s="40"/>
      <c r="V49" s="46">
        <v>0</v>
      </c>
      <c r="W49" s="40"/>
      <c r="X49" s="46">
        <v>0</v>
      </c>
      <c r="Y49" s="40"/>
      <c r="Z49" s="46">
        <v>0</v>
      </c>
      <c r="AA49" s="40"/>
      <c r="AB49" s="45">
        <v>0</v>
      </c>
    </row>
    <row r="50" spans="1:28" ht="21.75" customHeight="1" x14ac:dyDescent="0.2">
      <c r="A50" s="21" t="s">
        <v>60</v>
      </c>
      <c r="B50" s="21"/>
      <c r="C50" s="21"/>
      <c r="E50" s="57">
        <v>400000</v>
      </c>
      <c r="F50" s="57"/>
      <c r="G50" s="40"/>
      <c r="H50" s="46">
        <v>17622456107</v>
      </c>
      <c r="I50" s="40"/>
      <c r="J50" s="46">
        <v>25173322200</v>
      </c>
      <c r="K50" s="40"/>
      <c r="L50" s="46">
        <v>0</v>
      </c>
      <c r="M50" s="40"/>
      <c r="N50" s="46">
        <v>0</v>
      </c>
      <c r="O50" s="40"/>
      <c r="P50" s="46">
        <v>0</v>
      </c>
      <c r="Q50" s="40"/>
      <c r="R50" s="46">
        <v>0</v>
      </c>
      <c r="S50" s="40"/>
      <c r="T50" s="46">
        <v>400000</v>
      </c>
      <c r="U50" s="40"/>
      <c r="V50" s="46">
        <v>62360</v>
      </c>
      <c r="W50" s="40"/>
      <c r="X50" s="46">
        <v>17622456107</v>
      </c>
      <c r="Y50" s="40"/>
      <c r="Z50" s="46">
        <v>24795583200</v>
      </c>
      <c r="AA50" s="40"/>
      <c r="AB50" s="45">
        <v>1.92</v>
      </c>
    </row>
    <row r="51" spans="1:28" ht="21.75" customHeight="1" x14ac:dyDescent="0.2">
      <c r="A51" s="21" t="s">
        <v>61</v>
      </c>
      <c r="B51" s="21"/>
      <c r="C51" s="21"/>
      <c r="E51" s="57">
        <v>8000000</v>
      </c>
      <c r="F51" s="57"/>
      <c r="G51" s="40"/>
      <c r="H51" s="46">
        <v>40661611037</v>
      </c>
      <c r="I51" s="40"/>
      <c r="J51" s="46">
        <v>43801819200</v>
      </c>
      <c r="K51" s="40"/>
      <c r="L51" s="46">
        <v>3000000</v>
      </c>
      <c r="M51" s="40"/>
      <c r="N51" s="46">
        <v>17637261990</v>
      </c>
      <c r="O51" s="40"/>
      <c r="P51" s="46">
        <v>-4000000</v>
      </c>
      <c r="Q51" s="40"/>
      <c r="R51" s="46">
        <v>23449639612</v>
      </c>
      <c r="S51" s="40"/>
      <c r="T51" s="46">
        <v>7000000</v>
      </c>
      <c r="U51" s="40"/>
      <c r="V51" s="46">
        <v>6030</v>
      </c>
      <c r="W51" s="40"/>
      <c r="X51" s="46">
        <v>37745728257</v>
      </c>
      <c r="Y51" s="40"/>
      <c r="Z51" s="46">
        <v>41958850500</v>
      </c>
      <c r="AA51" s="40"/>
      <c r="AB51" s="45">
        <v>3.24</v>
      </c>
    </row>
    <row r="52" spans="1:28" ht="21.75" customHeight="1" x14ac:dyDescent="0.2">
      <c r="A52" s="21" t="s">
        <v>63</v>
      </c>
      <c r="B52" s="21"/>
      <c r="C52" s="21"/>
      <c r="E52" s="57">
        <v>9000001</v>
      </c>
      <c r="F52" s="57"/>
      <c r="G52" s="40"/>
      <c r="H52" s="46">
        <v>30330112746</v>
      </c>
      <c r="I52" s="40"/>
      <c r="J52" s="46">
        <v>31822526185.8358</v>
      </c>
      <c r="K52" s="40"/>
      <c r="L52" s="46">
        <v>1000000</v>
      </c>
      <c r="M52" s="40"/>
      <c r="N52" s="46">
        <v>4576151273</v>
      </c>
      <c r="O52" s="40"/>
      <c r="P52" s="46">
        <v>-1</v>
      </c>
      <c r="Q52" s="40"/>
      <c r="R52" s="46">
        <v>1</v>
      </c>
      <c r="S52" s="40"/>
      <c r="T52" s="46">
        <v>10000000</v>
      </c>
      <c r="U52" s="40"/>
      <c r="V52" s="46">
        <v>4232</v>
      </c>
      <c r="W52" s="40"/>
      <c r="X52" s="46">
        <v>34906260649</v>
      </c>
      <c r="Y52" s="40"/>
      <c r="Z52" s="46">
        <v>42068196000</v>
      </c>
      <c r="AA52" s="40"/>
      <c r="AB52" s="45">
        <v>3.25</v>
      </c>
    </row>
    <row r="53" spans="1:28" ht="21.75" customHeight="1" x14ac:dyDescent="0.2">
      <c r="A53" s="21" t="s">
        <v>64</v>
      </c>
      <c r="B53" s="21"/>
      <c r="C53" s="21"/>
      <c r="E53" s="57">
        <v>9753701</v>
      </c>
      <c r="F53" s="57"/>
      <c r="G53" s="40"/>
      <c r="H53" s="46">
        <v>28134164533</v>
      </c>
      <c r="I53" s="40"/>
      <c r="J53" s="46">
        <v>26275256158.225498</v>
      </c>
      <c r="K53" s="40"/>
      <c r="L53" s="46">
        <v>2000000</v>
      </c>
      <c r="M53" s="40"/>
      <c r="N53" s="46">
        <v>5825407825</v>
      </c>
      <c r="O53" s="40"/>
      <c r="P53" s="46">
        <v>0</v>
      </c>
      <c r="Q53" s="40"/>
      <c r="R53" s="46">
        <v>0</v>
      </c>
      <c r="S53" s="40"/>
      <c r="T53" s="46">
        <v>11753701</v>
      </c>
      <c r="U53" s="40"/>
      <c r="V53" s="46">
        <v>3008</v>
      </c>
      <c r="W53" s="40"/>
      <c r="X53" s="46">
        <v>33959572358</v>
      </c>
      <c r="Y53" s="40"/>
      <c r="Z53" s="46">
        <v>35144769568.982399</v>
      </c>
      <c r="AA53" s="40"/>
      <c r="AB53" s="45">
        <v>2.71</v>
      </c>
    </row>
    <row r="54" spans="1:28" ht="21.75" customHeight="1" x14ac:dyDescent="0.2">
      <c r="A54" s="21" t="s">
        <v>65</v>
      </c>
      <c r="B54" s="21"/>
      <c r="C54" s="21"/>
      <c r="E54" s="57">
        <v>4000000</v>
      </c>
      <c r="F54" s="57"/>
      <c r="G54" s="40"/>
      <c r="H54" s="46">
        <v>6250553216</v>
      </c>
      <c r="I54" s="40"/>
      <c r="J54" s="46">
        <v>5598489600</v>
      </c>
      <c r="K54" s="40"/>
      <c r="L54" s="46">
        <v>0</v>
      </c>
      <c r="M54" s="40"/>
      <c r="N54" s="46">
        <v>0</v>
      </c>
      <c r="O54" s="40"/>
      <c r="P54" s="46">
        <v>-4000000</v>
      </c>
      <c r="Q54" s="40"/>
      <c r="R54" s="46">
        <v>5734695330</v>
      </c>
      <c r="S54" s="40"/>
      <c r="T54" s="46">
        <v>0</v>
      </c>
      <c r="U54" s="40"/>
      <c r="V54" s="46">
        <v>0</v>
      </c>
      <c r="W54" s="40"/>
      <c r="X54" s="46">
        <v>0</v>
      </c>
      <c r="Y54" s="40"/>
      <c r="Z54" s="46">
        <v>0</v>
      </c>
      <c r="AA54" s="40"/>
      <c r="AB54" s="45">
        <v>0</v>
      </c>
    </row>
    <row r="55" spans="1:28" ht="21.75" customHeight="1" x14ac:dyDescent="0.2">
      <c r="A55" s="21" t="s">
        <v>66</v>
      </c>
      <c r="B55" s="21"/>
      <c r="C55" s="21"/>
      <c r="E55" s="57">
        <v>6000000</v>
      </c>
      <c r="F55" s="57"/>
      <c r="G55" s="40"/>
      <c r="H55" s="46">
        <v>24552221500</v>
      </c>
      <c r="I55" s="40"/>
      <c r="J55" s="46">
        <v>57972996000</v>
      </c>
      <c r="K55" s="40"/>
      <c r="L55" s="46">
        <v>2076923</v>
      </c>
      <c r="M55" s="40"/>
      <c r="N55" s="46">
        <v>0</v>
      </c>
      <c r="O55" s="40"/>
      <c r="P55" s="46">
        <v>-878829</v>
      </c>
      <c r="Q55" s="40"/>
      <c r="R55" s="46">
        <v>6281183802</v>
      </c>
      <c r="S55" s="40"/>
      <c r="T55" s="46">
        <v>7198094</v>
      </c>
      <c r="U55" s="40"/>
      <c r="V55" s="46">
        <v>7190</v>
      </c>
      <c r="W55" s="40"/>
      <c r="X55" s="46">
        <v>21880758090</v>
      </c>
      <c r="Y55" s="40"/>
      <c r="Z55" s="46">
        <v>51446357799.633003</v>
      </c>
      <c r="AA55" s="40"/>
      <c r="AB55" s="45">
        <v>3.97</v>
      </c>
    </row>
    <row r="56" spans="1:28" ht="21.75" customHeight="1" x14ac:dyDescent="0.2">
      <c r="A56" s="21" t="s">
        <v>67</v>
      </c>
      <c r="B56" s="21"/>
      <c r="C56" s="21"/>
      <c r="E56" s="57">
        <v>4271000</v>
      </c>
      <c r="F56" s="57"/>
      <c r="G56" s="40"/>
      <c r="H56" s="46">
        <v>17742743299</v>
      </c>
      <c r="I56" s="40"/>
      <c r="J56" s="46">
        <v>28487892460.5</v>
      </c>
      <c r="K56" s="40"/>
      <c r="L56" s="46">
        <v>729000</v>
      </c>
      <c r="M56" s="40"/>
      <c r="N56" s="46">
        <v>5477329768</v>
      </c>
      <c r="O56" s="40"/>
      <c r="P56" s="46">
        <v>0</v>
      </c>
      <c r="Q56" s="40"/>
      <c r="R56" s="46">
        <v>0</v>
      </c>
      <c r="S56" s="40"/>
      <c r="T56" s="46">
        <v>5000000</v>
      </c>
      <c r="U56" s="40"/>
      <c r="V56" s="46">
        <v>7070</v>
      </c>
      <c r="W56" s="40"/>
      <c r="X56" s="46">
        <v>23220073067</v>
      </c>
      <c r="Y56" s="40"/>
      <c r="Z56" s="46">
        <v>35139667500</v>
      </c>
      <c r="AA56" s="40"/>
      <c r="AB56" s="45">
        <v>2.71</v>
      </c>
    </row>
    <row r="57" spans="1:28" ht="21.75" customHeight="1" x14ac:dyDescent="0.2">
      <c r="A57" s="21" t="s">
        <v>68</v>
      </c>
      <c r="B57" s="21"/>
      <c r="C57" s="21"/>
      <c r="E57" s="57">
        <v>0</v>
      </c>
      <c r="F57" s="57"/>
      <c r="G57" s="40"/>
      <c r="H57" s="46">
        <v>0</v>
      </c>
      <c r="I57" s="40"/>
      <c r="J57" s="46">
        <v>0</v>
      </c>
      <c r="K57" s="40"/>
      <c r="L57" s="46">
        <v>1500000</v>
      </c>
      <c r="M57" s="40"/>
      <c r="N57" s="46">
        <v>4673739906</v>
      </c>
      <c r="O57" s="40"/>
      <c r="P57" s="46">
        <v>0</v>
      </c>
      <c r="Q57" s="40"/>
      <c r="R57" s="46">
        <v>0</v>
      </c>
      <c r="S57" s="40"/>
      <c r="T57" s="46">
        <v>1500000</v>
      </c>
      <c r="U57" s="40"/>
      <c r="V57" s="46">
        <v>3310</v>
      </c>
      <c r="W57" s="40"/>
      <c r="X57" s="46">
        <v>4673739906</v>
      </c>
      <c r="Y57" s="40"/>
      <c r="Z57" s="46">
        <v>4935458250</v>
      </c>
      <c r="AA57" s="40"/>
      <c r="AB57" s="45">
        <v>0.38</v>
      </c>
    </row>
    <row r="58" spans="1:28" ht="21.75" customHeight="1" x14ac:dyDescent="0.2">
      <c r="A58" s="21" t="s">
        <v>69</v>
      </c>
      <c r="B58" s="21"/>
      <c r="C58" s="21"/>
      <c r="E58" s="57">
        <v>0</v>
      </c>
      <c r="F58" s="57"/>
      <c r="G58" s="40"/>
      <c r="H58" s="46">
        <v>0</v>
      </c>
      <c r="I58" s="40"/>
      <c r="J58" s="46">
        <v>0</v>
      </c>
      <c r="K58" s="40"/>
      <c r="L58" s="46">
        <v>3000000</v>
      </c>
      <c r="M58" s="40"/>
      <c r="N58" s="46">
        <v>9212880723</v>
      </c>
      <c r="O58" s="40"/>
      <c r="P58" s="46">
        <v>0</v>
      </c>
      <c r="Q58" s="40"/>
      <c r="R58" s="46">
        <v>0</v>
      </c>
      <c r="S58" s="40"/>
      <c r="T58" s="46">
        <v>3000000</v>
      </c>
      <c r="U58" s="40"/>
      <c r="V58" s="46">
        <v>2941</v>
      </c>
      <c r="W58" s="40"/>
      <c r="X58" s="46">
        <v>9212880723</v>
      </c>
      <c r="Y58" s="40"/>
      <c r="Z58" s="46">
        <v>8770503150</v>
      </c>
      <c r="AA58" s="40"/>
      <c r="AB58" s="45">
        <v>0.68</v>
      </c>
    </row>
    <row r="59" spans="1:28" ht="21.75" customHeight="1" x14ac:dyDescent="0.2">
      <c r="A59" s="21" t="s">
        <v>70</v>
      </c>
      <c r="B59" s="21"/>
      <c r="C59" s="21"/>
      <c r="E59" s="57">
        <v>0</v>
      </c>
      <c r="F59" s="57"/>
      <c r="G59" s="40"/>
      <c r="H59" s="46">
        <v>0</v>
      </c>
      <c r="I59" s="40"/>
      <c r="J59" s="46">
        <v>0</v>
      </c>
      <c r="K59" s="40"/>
      <c r="L59" s="46">
        <v>5000000</v>
      </c>
      <c r="M59" s="40"/>
      <c r="N59" s="46">
        <v>31178284056</v>
      </c>
      <c r="O59" s="40"/>
      <c r="P59" s="46">
        <v>0</v>
      </c>
      <c r="Q59" s="40"/>
      <c r="R59" s="46">
        <v>0</v>
      </c>
      <c r="S59" s="40"/>
      <c r="T59" s="46">
        <v>5000000</v>
      </c>
      <c r="U59" s="40"/>
      <c r="V59" s="46">
        <v>6290</v>
      </c>
      <c r="W59" s="40"/>
      <c r="X59" s="46">
        <v>31178284056</v>
      </c>
      <c r="Y59" s="40"/>
      <c r="Z59" s="46">
        <v>31262872500</v>
      </c>
      <c r="AA59" s="40"/>
      <c r="AB59" s="45">
        <v>2.41</v>
      </c>
    </row>
    <row r="60" spans="1:28" ht="21.75" customHeight="1" x14ac:dyDescent="0.2">
      <c r="A60" s="23" t="s">
        <v>71</v>
      </c>
      <c r="B60" s="23"/>
      <c r="C60" s="23"/>
      <c r="D60" s="10"/>
      <c r="E60" s="57">
        <v>0</v>
      </c>
      <c r="F60" s="58"/>
      <c r="G60" s="40"/>
      <c r="H60" s="48">
        <v>0</v>
      </c>
      <c r="I60" s="40"/>
      <c r="J60" s="48">
        <v>0</v>
      </c>
      <c r="K60" s="40"/>
      <c r="L60" s="48">
        <v>400000</v>
      </c>
      <c r="M60" s="40"/>
      <c r="N60" s="48">
        <v>251433108</v>
      </c>
      <c r="O60" s="40"/>
      <c r="P60" s="48">
        <v>-400000</v>
      </c>
      <c r="Q60" s="40"/>
      <c r="R60" s="48">
        <v>261633961</v>
      </c>
      <c r="S60" s="40"/>
      <c r="T60" s="48">
        <v>0</v>
      </c>
      <c r="U60" s="40"/>
      <c r="V60" s="48">
        <v>0</v>
      </c>
      <c r="W60" s="40"/>
      <c r="X60" s="48">
        <v>0</v>
      </c>
      <c r="Y60" s="40"/>
      <c r="Z60" s="48">
        <v>0</v>
      </c>
      <c r="AA60" s="40"/>
      <c r="AB60" s="49">
        <v>0</v>
      </c>
    </row>
    <row r="61" spans="1:28" ht="21.75" customHeight="1" thickBot="1" x14ac:dyDescent="0.25">
      <c r="A61" s="24" t="s">
        <v>72</v>
      </c>
      <c r="B61" s="24"/>
      <c r="C61" s="24"/>
      <c r="D61" s="24"/>
      <c r="E61" s="71" t="s">
        <v>190</v>
      </c>
      <c r="F61" s="71"/>
      <c r="G61" s="40"/>
      <c r="H61" s="50">
        <f>SUM(H9:H60)</f>
        <v>900820411003</v>
      </c>
      <c r="I61" s="40"/>
      <c r="J61" s="50">
        <f>SUM(J9:J60)</f>
        <v>1152772928576.1973</v>
      </c>
      <c r="K61" s="40"/>
      <c r="L61" s="50" t="s">
        <v>190</v>
      </c>
      <c r="M61" s="40"/>
      <c r="N61" s="50">
        <f>SUM(N9:N60)</f>
        <v>244650253297</v>
      </c>
      <c r="O61" s="40"/>
      <c r="P61" s="50" t="s">
        <v>190</v>
      </c>
      <c r="Q61" s="40"/>
      <c r="R61" s="50">
        <f>SUM(R9:R60)</f>
        <v>371776928735</v>
      </c>
      <c r="S61" s="40"/>
      <c r="T61" s="50" t="s">
        <v>190</v>
      </c>
      <c r="U61" s="40"/>
      <c r="V61" s="50"/>
      <c r="W61" s="40"/>
      <c r="X61" s="50">
        <f>SUM(X9:X60)</f>
        <v>844943442591</v>
      </c>
      <c r="Y61" s="40"/>
      <c r="Z61" s="50">
        <f>SUM(Z9:Z60)</f>
        <v>1119770079351.9434</v>
      </c>
      <c r="AA61" s="40"/>
      <c r="AB61" s="51">
        <f>SUM(AB9:AB60)</f>
        <v>86.47</v>
      </c>
    </row>
    <row r="62" spans="1:28" ht="13.5" thickTop="1" x14ac:dyDescent="0.2"/>
  </sheetData>
  <mergeCells count="119">
    <mergeCell ref="A61:D61"/>
    <mergeCell ref="E61:F61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52:C52"/>
    <mergeCell ref="E52:F52"/>
    <mergeCell ref="A53:C53"/>
    <mergeCell ref="E53:F53"/>
    <mergeCell ref="A54:C54"/>
    <mergeCell ref="E54:F54"/>
    <mergeCell ref="A55:C55"/>
    <mergeCell ref="E55:F55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6F7E-5F69-4E62-ADF5-D59FECDA3CDB}">
  <sheetPr>
    <pageSetUpPr fitToPage="1"/>
  </sheetPr>
  <dimension ref="A1:AB11"/>
  <sheetViews>
    <sheetView rightToLeft="1" view="pageBreakPreview" zoomScale="112" zoomScaleNormal="100" zoomScaleSheetLayoutView="112" workbookViewId="0">
      <selection sqref="A1:AB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" bestFit="1" customWidth="1"/>
    <col min="9" max="9" width="1.28515625" customWidth="1"/>
    <col min="10" max="10" width="17.85546875" bestFit="1" customWidth="1"/>
    <col min="11" max="11" width="1.28515625" customWidth="1"/>
    <col min="12" max="12" width="11" bestFit="1" customWidth="1"/>
    <col min="13" max="13" width="1.28515625" customWidth="1"/>
    <col min="14" max="14" width="16" bestFit="1" customWidth="1"/>
    <col min="15" max="15" width="1.28515625" customWidth="1"/>
    <col min="16" max="16" width="13.140625" bestFit="1" customWidth="1"/>
    <col min="17" max="17" width="1.28515625" customWidth="1"/>
    <col min="18" max="18" width="16" bestFit="1" customWidth="1"/>
    <col min="19" max="19" width="1.28515625" customWidth="1"/>
    <col min="20" max="20" width="12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21.7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14.45" customHeight="1" x14ac:dyDescent="0.2">
      <c r="A4" s="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8" ht="14.45" customHeight="1" x14ac:dyDescent="0.2">
      <c r="A5" s="17" t="s">
        <v>189</v>
      </c>
      <c r="B5" s="17"/>
      <c r="C5" s="17" t="s">
        <v>188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ht="14.45" customHeight="1" x14ac:dyDescent="0.2">
      <c r="F6" s="18" t="s">
        <v>7</v>
      </c>
      <c r="G6" s="18"/>
      <c r="H6" s="18"/>
      <c r="I6" s="18"/>
      <c r="J6" s="18"/>
      <c r="L6" s="18" t="s">
        <v>8</v>
      </c>
      <c r="M6" s="18"/>
      <c r="N6" s="18"/>
      <c r="O6" s="18"/>
      <c r="P6" s="18"/>
      <c r="Q6" s="18"/>
      <c r="R6" s="18"/>
      <c r="T6" s="18" t="s">
        <v>9</v>
      </c>
      <c r="U6" s="18"/>
      <c r="V6" s="18"/>
      <c r="W6" s="18"/>
      <c r="X6" s="18"/>
      <c r="Y6" s="18"/>
      <c r="Z6" s="18"/>
      <c r="AA6" s="18"/>
      <c r="AB6" s="18"/>
    </row>
    <row r="7" spans="1:28" ht="14.45" customHeight="1" x14ac:dyDescent="0.2">
      <c r="F7" s="3"/>
      <c r="G7" s="3"/>
      <c r="H7" s="3"/>
      <c r="I7" s="3"/>
      <c r="J7" s="3"/>
      <c r="L7" s="19" t="s">
        <v>10</v>
      </c>
      <c r="M7" s="19"/>
      <c r="N7" s="19"/>
      <c r="O7" s="3"/>
      <c r="P7" s="19" t="s">
        <v>11</v>
      </c>
      <c r="Q7" s="19"/>
      <c r="R7" s="1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8" t="s">
        <v>12</v>
      </c>
      <c r="B8" s="18"/>
      <c r="C8" s="18"/>
      <c r="E8" s="18" t="s">
        <v>13</v>
      </c>
      <c r="F8" s="1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1" t="s">
        <v>62</v>
      </c>
      <c r="B9" s="21"/>
      <c r="C9" s="21"/>
      <c r="E9" s="22">
        <v>7513</v>
      </c>
      <c r="F9" s="22"/>
      <c r="H9" s="7">
        <v>28986029530</v>
      </c>
      <c r="J9" s="7">
        <v>67684372539.000801</v>
      </c>
      <c r="L9" s="7">
        <v>0</v>
      </c>
      <c r="N9" s="7">
        <v>0</v>
      </c>
      <c r="P9" s="7">
        <v>0</v>
      </c>
      <c r="R9" s="7">
        <v>0</v>
      </c>
      <c r="T9" s="7">
        <v>7513</v>
      </c>
      <c r="V9" s="7">
        <v>8335718</v>
      </c>
      <c r="X9" s="7">
        <v>28986029530</v>
      </c>
      <c r="Z9" s="7">
        <v>62475946335.598396</v>
      </c>
      <c r="AB9" s="8">
        <v>4.83</v>
      </c>
    </row>
    <row r="10" spans="1:28" ht="21.75" customHeight="1" thickBot="1" x14ac:dyDescent="0.25">
      <c r="A10" s="24" t="s">
        <v>72</v>
      </c>
      <c r="B10" s="24"/>
      <c r="C10" s="24"/>
      <c r="D10" s="24"/>
      <c r="F10" s="12">
        <f>SUM(E9)</f>
        <v>7513</v>
      </c>
      <c r="G10" s="12">
        <f t="shared" ref="G10:AB10" si="0">SUM(F9)</f>
        <v>0</v>
      </c>
      <c r="H10" s="12">
        <f>SUM(H9)</f>
        <v>28986029530</v>
      </c>
      <c r="I10" s="12">
        <f t="shared" ref="I10:AB10" si="1">SUM(I9)</f>
        <v>0</v>
      </c>
      <c r="J10" s="12">
        <f t="shared" si="1"/>
        <v>67684372539.000801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2">
        <f t="shared" si="1"/>
        <v>0</v>
      </c>
      <c r="O10" s="12">
        <f t="shared" si="1"/>
        <v>0</v>
      </c>
      <c r="P10" s="12">
        <f t="shared" si="1"/>
        <v>0</v>
      </c>
      <c r="Q10" s="12">
        <f t="shared" si="1"/>
        <v>0</v>
      </c>
      <c r="R10" s="12">
        <f t="shared" si="1"/>
        <v>0</v>
      </c>
      <c r="S10" s="12">
        <f t="shared" si="1"/>
        <v>0</v>
      </c>
      <c r="T10" s="12">
        <f t="shared" si="1"/>
        <v>7513</v>
      </c>
      <c r="U10" s="12">
        <f t="shared" si="1"/>
        <v>0</v>
      </c>
      <c r="V10" s="12">
        <f t="shared" si="1"/>
        <v>8335718</v>
      </c>
      <c r="W10" s="12">
        <f t="shared" si="1"/>
        <v>0</v>
      </c>
      <c r="X10" s="12">
        <f t="shared" si="1"/>
        <v>28986029530</v>
      </c>
      <c r="Y10" s="12">
        <f t="shared" si="1"/>
        <v>0</v>
      </c>
      <c r="Z10" s="12">
        <f t="shared" si="1"/>
        <v>62475946335.598396</v>
      </c>
      <c r="AA10" s="12">
        <f t="shared" si="1"/>
        <v>0</v>
      </c>
      <c r="AB10" s="13">
        <f t="shared" si="1"/>
        <v>4.83</v>
      </c>
    </row>
    <row r="11" spans="1:28" ht="13.5" thickTop="1" x14ac:dyDescent="0.2"/>
  </sheetData>
  <mergeCells count="16">
    <mergeCell ref="A10:D10"/>
    <mergeCell ref="A9:C9"/>
    <mergeCell ref="E9:F9"/>
    <mergeCell ref="F6:J6"/>
    <mergeCell ref="L6:R6"/>
    <mergeCell ref="T6:AB6"/>
    <mergeCell ref="L7:N7"/>
    <mergeCell ref="P7:R7"/>
    <mergeCell ref="A8:C8"/>
    <mergeCell ref="E8:F8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view="pageBreakPreview" zoomScale="90" zoomScaleNormal="100" zoomScaleSheetLayoutView="90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1" bestFit="1" customWidth="1"/>
    <col min="17" max="17" width="1.28515625" customWidth="1"/>
    <col min="18" max="18" width="16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1" bestFit="1" customWidth="1"/>
    <col min="23" max="23" width="1.28515625" customWidth="1"/>
    <col min="24" max="24" width="16.140625" bestFit="1" customWidth="1"/>
    <col min="25" max="25" width="1.28515625" customWidth="1"/>
    <col min="26" max="26" width="8" bestFit="1" customWidth="1"/>
    <col min="27" max="27" width="1.28515625" customWidth="1"/>
    <col min="28" max="28" width="15.85546875" bestFit="1" customWidth="1"/>
    <col min="29" max="29" width="1.28515625" customWidth="1"/>
    <col min="30" max="30" width="11" bestFit="1" customWidth="1"/>
    <col min="31" max="31" width="1.28515625" customWidth="1"/>
    <col min="32" max="32" width="17.5703125" bestFit="1" customWidth="1"/>
    <col min="33" max="33" width="1.28515625" customWidth="1"/>
    <col min="34" max="34" width="16.140625" bestFit="1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 ht="21.7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14.45" customHeight="1" x14ac:dyDescent="0.2"/>
    <row r="5" spans="1:38" ht="14.45" customHeight="1" x14ac:dyDescent="0.2">
      <c r="A5" s="1" t="s">
        <v>77</v>
      </c>
      <c r="B5" s="17" t="s">
        <v>78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4.45" customHeight="1" x14ac:dyDescent="0.2">
      <c r="A6" s="18" t="s">
        <v>79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 t="s">
        <v>7</v>
      </c>
      <c r="Q6" s="18"/>
      <c r="R6" s="18"/>
      <c r="S6" s="18"/>
      <c r="T6" s="18"/>
      <c r="V6" s="18" t="s">
        <v>8</v>
      </c>
      <c r="W6" s="18"/>
      <c r="X6" s="18"/>
      <c r="Y6" s="18"/>
      <c r="Z6" s="18"/>
      <c r="AA6" s="18"/>
      <c r="AB6" s="18"/>
      <c r="AD6" s="18" t="s">
        <v>9</v>
      </c>
      <c r="AE6" s="18"/>
      <c r="AF6" s="18"/>
      <c r="AG6" s="18"/>
      <c r="AH6" s="18"/>
      <c r="AI6" s="18"/>
      <c r="AJ6" s="18"/>
      <c r="AK6" s="18"/>
      <c r="AL6" s="1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9" t="s">
        <v>10</v>
      </c>
      <c r="W7" s="19"/>
      <c r="X7" s="19"/>
      <c r="Y7" s="3"/>
      <c r="Z7" s="19" t="s">
        <v>11</v>
      </c>
      <c r="AA7" s="19"/>
      <c r="AB7" s="1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18" t="s">
        <v>80</v>
      </c>
      <c r="B8" s="18"/>
      <c r="D8" s="2" t="s">
        <v>81</v>
      </c>
      <c r="F8" s="2" t="s">
        <v>82</v>
      </c>
      <c r="H8" s="2" t="s">
        <v>83</v>
      </c>
      <c r="J8" s="2" t="s">
        <v>84</v>
      </c>
      <c r="L8" s="2" t="s">
        <v>85</v>
      </c>
      <c r="N8" s="2" t="s">
        <v>76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0" t="s">
        <v>86</v>
      </c>
      <c r="B9" s="20"/>
      <c r="D9" s="5" t="s">
        <v>87</v>
      </c>
      <c r="F9" s="5" t="s">
        <v>87</v>
      </c>
      <c r="H9" s="39" t="s">
        <v>88</v>
      </c>
      <c r="I9" s="40"/>
      <c r="J9" s="39" t="s">
        <v>89</v>
      </c>
      <c r="K9" s="40"/>
      <c r="L9" s="42">
        <v>23</v>
      </c>
      <c r="M9" s="40"/>
      <c r="N9" s="42">
        <v>23</v>
      </c>
      <c r="O9" s="40"/>
      <c r="P9" s="41">
        <v>0</v>
      </c>
      <c r="Q9" s="40"/>
      <c r="R9" s="41">
        <v>0</v>
      </c>
      <c r="S9" s="40"/>
      <c r="T9" s="41">
        <v>0</v>
      </c>
      <c r="U9" s="40"/>
      <c r="V9" s="41">
        <v>50000</v>
      </c>
      <c r="W9" s="40"/>
      <c r="X9" s="41">
        <v>50009062500</v>
      </c>
      <c r="Y9" s="40"/>
      <c r="Z9" s="41">
        <v>0</v>
      </c>
      <c r="AA9" s="40"/>
      <c r="AB9" s="41">
        <v>0</v>
      </c>
      <c r="AC9" s="40"/>
      <c r="AD9" s="41">
        <v>50000</v>
      </c>
      <c r="AE9" s="40"/>
      <c r="AF9" s="41">
        <v>1000000</v>
      </c>
      <c r="AG9" s="40"/>
      <c r="AH9" s="41">
        <v>50009062500</v>
      </c>
      <c r="AI9" s="40"/>
      <c r="AJ9" s="41">
        <v>49990937500</v>
      </c>
      <c r="AK9" s="40"/>
      <c r="AL9" s="42">
        <v>3.86</v>
      </c>
    </row>
    <row r="10" spans="1:38" ht="21.75" customHeight="1" x14ac:dyDescent="0.2">
      <c r="A10" s="30" t="s">
        <v>191</v>
      </c>
      <c r="B10" s="30"/>
      <c r="C10" s="55"/>
      <c r="D10" s="29" t="s">
        <v>87</v>
      </c>
      <c r="F10" s="29" t="s">
        <v>209</v>
      </c>
      <c r="G10" s="55"/>
      <c r="H10" s="72" t="s">
        <v>192</v>
      </c>
      <c r="I10" s="73"/>
      <c r="J10" s="72" t="s">
        <v>193</v>
      </c>
      <c r="K10" s="73"/>
      <c r="L10" s="62">
        <v>43</v>
      </c>
      <c r="M10" s="73"/>
      <c r="N10" s="62">
        <v>43</v>
      </c>
      <c r="O10" s="73"/>
      <c r="P10" s="44">
        <v>2000</v>
      </c>
      <c r="Q10" s="73"/>
      <c r="R10" s="44">
        <v>2000000000</v>
      </c>
      <c r="S10" s="73"/>
      <c r="T10" s="44">
        <v>2000000000</v>
      </c>
      <c r="U10" s="73"/>
      <c r="V10" s="44">
        <v>0</v>
      </c>
      <c r="W10" s="73"/>
      <c r="X10" s="44">
        <v>0</v>
      </c>
      <c r="Y10" s="73"/>
      <c r="Z10" s="44">
        <v>0</v>
      </c>
      <c r="AA10" s="73"/>
      <c r="AB10" s="44">
        <v>0</v>
      </c>
      <c r="AC10" s="73"/>
      <c r="AD10" s="44">
        <v>2000</v>
      </c>
      <c r="AE10" s="73"/>
      <c r="AF10" s="44">
        <v>1000000</v>
      </c>
      <c r="AG10" s="73"/>
      <c r="AH10" s="44">
        <v>1000000</v>
      </c>
      <c r="AI10" s="73"/>
      <c r="AJ10" s="44">
        <v>2000000000</v>
      </c>
      <c r="AK10" s="73"/>
      <c r="AL10" s="62">
        <v>0</v>
      </c>
    </row>
    <row r="11" spans="1:38" ht="18.75" x14ac:dyDescent="0.2">
      <c r="A11" s="30" t="s">
        <v>194</v>
      </c>
      <c r="B11" s="30"/>
      <c r="C11" s="55"/>
      <c r="D11" s="29" t="s">
        <v>87</v>
      </c>
      <c r="F11" s="29" t="s">
        <v>209</v>
      </c>
      <c r="G11" s="55"/>
      <c r="H11" s="72" t="s">
        <v>195</v>
      </c>
      <c r="I11" s="73"/>
      <c r="J11" s="72" t="s">
        <v>196</v>
      </c>
      <c r="K11" s="73"/>
      <c r="L11" s="62">
        <v>43</v>
      </c>
      <c r="M11" s="73"/>
      <c r="N11" s="62">
        <v>43</v>
      </c>
      <c r="O11" s="73"/>
      <c r="P11" s="44">
        <v>10000</v>
      </c>
      <c r="Q11" s="73"/>
      <c r="R11" s="44">
        <v>10000000000</v>
      </c>
      <c r="S11" s="73"/>
      <c r="T11" s="44">
        <v>10000000000</v>
      </c>
      <c r="U11" s="73"/>
      <c r="V11" s="44">
        <v>0</v>
      </c>
      <c r="W11" s="73"/>
      <c r="X11" s="44">
        <v>0</v>
      </c>
      <c r="Y11" s="73"/>
      <c r="Z11" s="44">
        <v>-10000</v>
      </c>
      <c r="AA11" s="73"/>
      <c r="AB11" s="44">
        <f>-T11</f>
        <v>-10000000000</v>
      </c>
      <c r="AC11" s="73"/>
      <c r="AD11" s="44">
        <v>0</v>
      </c>
      <c r="AE11" s="73"/>
      <c r="AF11" s="44">
        <v>0</v>
      </c>
      <c r="AG11" s="73"/>
      <c r="AH11" s="44">
        <v>0</v>
      </c>
      <c r="AI11" s="73"/>
      <c r="AJ11" s="44">
        <v>0</v>
      </c>
      <c r="AK11" s="73"/>
      <c r="AL11" s="62">
        <v>0</v>
      </c>
    </row>
    <row r="12" spans="1:38" ht="18.75" x14ac:dyDescent="0.2">
      <c r="A12" s="30" t="s">
        <v>197</v>
      </c>
      <c r="B12" s="30"/>
      <c r="C12" s="55"/>
      <c r="D12" s="29" t="s">
        <v>87</v>
      </c>
      <c r="F12" s="29" t="s">
        <v>209</v>
      </c>
      <c r="G12" s="55"/>
      <c r="H12" s="72" t="s">
        <v>162</v>
      </c>
      <c r="I12" s="73"/>
      <c r="J12" s="72" t="s">
        <v>198</v>
      </c>
      <c r="K12" s="73"/>
      <c r="L12" s="62">
        <v>45</v>
      </c>
      <c r="M12" s="73"/>
      <c r="N12" s="62">
        <v>45</v>
      </c>
      <c r="O12" s="73"/>
      <c r="P12" s="44">
        <v>13000</v>
      </c>
      <c r="Q12" s="73"/>
      <c r="R12" s="44">
        <v>13000000000</v>
      </c>
      <c r="S12" s="73"/>
      <c r="T12" s="44">
        <v>13000000000</v>
      </c>
      <c r="U12" s="73"/>
      <c r="V12" s="44">
        <v>13000</v>
      </c>
      <c r="W12" s="73"/>
      <c r="X12" s="44">
        <v>0</v>
      </c>
      <c r="Y12" s="73"/>
      <c r="Z12" s="44">
        <v>0</v>
      </c>
      <c r="AA12" s="73"/>
      <c r="AB12" s="44">
        <v>0</v>
      </c>
      <c r="AC12" s="73"/>
      <c r="AD12" s="44">
        <v>13000</v>
      </c>
      <c r="AE12" s="73"/>
      <c r="AF12" s="44">
        <v>1000000</v>
      </c>
      <c r="AG12" s="73"/>
      <c r="AH12" s="44">
        <v>1000000</v>
      </c>
      <c r="AI12" s="73"/>
      <c r="AJ12" s="44">
        <v>13000000000</v>
      </c>
      <c r="AK12" s="73"/>
      <c r="AL12" s="62">
        <v>0.13</v>
      </c>
    </row>
    <row r="13" spans="1:38" ht="18.75" x14ac:dyDescent="0.2">
      <c r="A13" s="34" t="s">
        <v>199</v>
      </c>
      <c r="B13" s="34"/>
      <c r="D13" s="9" t="s">
        <v>87</v>
      </c>
      <c r="F13" s="35" t="s">
        <v>209</v>
      </c>
      <c r="H13" s="47" t="s">
        <v>200</v>
      </c>
      <c r="I13" s="40"/>
      <c r="J13" s="47" t="s">
        <v>201</v>
      </c>
      <c r="K13" s="40"/>
      <c r="L13" s="49">
        <v>44</v>
      </c>
      <c r="M13" s="40"/>
      <c r="N13" s="49">
        <v>44</v>
      </c>
      <c r="O13" s="40"/>
      <c r="P13" s="48">
        <v>0</v>
      </c>
      <c r="Q13" s="40"/>
      <c r="R13" s="48">
        <v>0</v>
      </c>
      <c r="S13" s="40"/>
      <c r="T13" s="48">
        <v>0</v>
      </c>
      <c r="U13" s="40"/>
      <c r="V13" s="48">
        <v>10937149</v>
      </c>
      <c r="W13" s="40"/>
      <c r="X13" s="48">
        <v>10937149000</v>
      </c>
      <c r="Y13" s="40"/>
      <c r="Z13" s="48">
        <v>0</v>
      </c>
      <c r="AA13" s="40"/>
      <c r="AB13" s="48">
        <v>0</v>
      </c>
      <c r="AC13" s="40"/>
      <c r="AD13" s="48">
        <v>10937149</v>
      </c>
      <c r="AE13" s="40"/>
      <c r="AF13" s="48">
        <v>1000</v>
      </c>
      <c r="AG13" s="40"/>
      <c r="AH13" s="48">
        <f>AF13*AD13</f>
        <v>10937149000</v>
      </c>
      <c r="AI13" s="40"/>
      <c r="AJ13" s="48">
        <f>AH13</f>
        <v>10937149000</v>
      </c>
      <c r="AK13" s="40"/>
      <c r="AL13" s="49">
        <v>0.1</v>
      </c>
    </row>
    <row r="14" spans="1:38" ht="19.5" thickBot="1" x14ac:dyDescent="0.25">
      <c r="A14" s="33" t="s">
        <v>72</v>
      </c>
      <c r="B14" s="32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69">
        <f>SUM(R9:R13)</f>
        <v>25000000000</v>
      </c>
      <c r="S14" s="40"/>
      <c r="T14" s="69">
        <f>SUM(T9:T13)</f>
        <v>25000000000</v>
      </c>
      <c r="U14" s="40"/>
      <c r="V14" s="40"/>
      <c r="W14" s="40"/>
      <c r="X14" s="40"/>
      <c r="Y14" s="40"/>
      <c r="Z14" s="40"/>
      <c r="AA14" s="40"/>
      <c r="AB14" s="69">
        <f>SUM(AB9:AB13)</f>
        <v>-10000000000</v>
      </c>
      <c r="AC14" s="40"/>
      <c r="AD14" s="40"/>
      <c r="AE14" s="40"/>
      <c r="AF14" s="40"/>
      <c r="AG14" s="40"/>
      <c r="AH14" s="69">
        <f>SUM(AH9:AH13)</f>
        <v>60948211500</v>
      </c>
      <c r="AI14" s="40"/>
      <c r="AJ14" s="69">
        <f>SUM(AJ9:AJ13)</f>
        <v>75928086500</v>
      </c>
      <c r="AK14" s="40"/>
      <c r="AL14" s="70">
        <f>SUM(AL9:AL13)</f>
        <v>4.09</v>
      </c>
    </row>
    <row r="15" spans="1:38" ht="13.5" thickTop="1" x14ac:dyDescent="0.2"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</sheetData>
  <mergeCells count="17">
    <mergeCell ref="A11:B11"/>
    <mergeCell ref="A12:B12"/>
    <mergeCell ref="A13:B13"/>
    <mergeCell ref="A14:B14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112" zoomScaleNormal="100" zoomScaleSheetLayoutView="112" workbookViewId="0">
      <selection sqref="A1:L1"/>
    </sheetView>
  </sheetViews>
  <sheetFormatPr defaultRowHeight="12.75" x14ac:dyDescent="0.2"/>
  <cols>
    <col min="1" max="1" width="6.28515625" customWidth="1"/>
    <col min="2" max="2" width="3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4.855468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1.75" customHeight="1" x14ac:dyDescent="0.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4.45" customHeight="1" x14ac:dyDescent="0.2"/>
    <row r="5" spans="1:12" ht="14.45" customHeight="1" x14ac:dyDescent="0.2">
      <c r="A5" s="1" t="s">
        <v>90</v>
      </c>
      <c r="B5" s="17" t="s">
        <v>91</v>
      </c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14.45" customHeight="1" x14ac:dyDescent="0.2">
      <c r="D6" s="2" t="s">
        <v>7</v>
      </c>
      <c r="F6" s="18" t="s">
        <v>8</v>
      </c>
      <c r="G6" s="18"/>
      <c r="H6" s="1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18" t="s">
        <v>92</v>
      </c>
      <c r="B8" s="18"/>
      <c r="D8" s="2" t="s">
        <v>93</v>
      </c>
      <c r="F8" s="2" t="s">
        <v>94</v>
      </c>
      <c r="H8" s="2" t="s">
        <v>95</v>
      </c>
      <c r="J8" s="2" t="s">
        <v>93</v>
      </c>
      <c r="L8" s="2" t="s">
        <v>18</v>
      </c>
    </row>
    <row r="9" spans="1:12" ht="21" customHeight="1" x14ac:dyDescent="0.2">
      <c r="A9" s="20" t="s">
        <v>133</v>
      </c>
      <c r="B9" s="20"/>
      <c r="D9" s="41">
        <v>218176749</v>
      </c>
      <c r="E9" s="40"/>
      <c r="F9" s="46">
        <v>18847818409</v>
      </c>
      <c r="G9" s="46"/>
      <c r="H9" s="46">
        <v>19060865000</v>
      </c>
      <c r="I9" s="46"/>
      <c r="J9" s="46">
        <v>5130158</v>
      </c>
      <c r="K9" s="40"/>
      <c r="L9" s="62">
        <v>0</v>
      </c>
    </row>
    <row r="10" spans="1:12" ht="21.75" customHeight="1" x14ac:dyDescent="0.2">
      <c r="A10" s="30" t="s">
        <v>202</v>
      </c>
      <c r="B10" s="30"/>
      <c r="D10" s="44">
        <v>4468523</v>
      </c>
      <c r="E10" s="40"/>
      <c r="F10" s="44">
        <v>4468523</v>
      </c>
      <c r="G10" s="40"/>
      <c r="H10" s="44">
        <v>0</v>
      </c>
      <c r="I10" s="40"/>
      <c r="J10" s="44">
        <v>4468523</v>
      </c>
      <c r="K10" s="40"/>
      <c r="L10" s="62">
        <v>0</v>
      </c>
    </row>
    <row r="11" spans="1:12" ht="21.75" customHeight="1" x14ac:dyDescent="0.2">
      <c r="A11" s="21" t="s">
        <v>203</v>
      </c>
      <c r="B11" s="21"/>
      <c r="D11" s="46">
        <v>5153816601</v>
      </c>
      <c r="E11" s="40"/>
      <c r="F11" s="46">
        <v>34625027840</v>
      </c>
      <c r="G11" s="40"/>
      <c r="H11" s="46">
        <v>32107412571</v>
      </c>
      <c r="I11" s="40"/>
      <c r="J11" s="46">
        <v>7671431870</v>
      </c>
      <c r="K11" s="40"/>
      <c r="L11" s="45" t="s">
        <v>97</v>
      </c>
    </row>
    <row r="12" spans="1:12" ht="21.75" customHeight="1" x14ac:dyDescent="0.2">
      <c r="A12" s="21" t="s">
        <v>204</v>
      </c>
      <c r="B12" s="21"/>
      <c r="D12" s="46">
        <v>2622885</v>
      </c>
      <c r="E12" s="40"/>
      <c r="F12" s="46">
        <v>11092</v>
      </c>
      <c r="G12" s="40"/>
      <c r="H12" s="46">
        <v>0</v>
      </c>
      <c r="I12" s="40"/>
      <c r="J12" s="46">
        <v>2633977</v>
      </c>
      <c r="K12" s="40"/>
      <c r="L12" s="45" t="s">
        <v>96</v>
      </c>
    </row>
    <row r="13" spans="1:12" ht="21.75" customHeight="1" x14ac:dyDescent="0.2">
      <c r="A13" s="24" t="s">
        <v>72</v>
      </c>
      <c r="B13" s="24"/>
      <c r="D13" s="50">
        <v>5379084758</v>
      </c>
      <c r="E13" s="40"/>
      <c r="F13" s="50">
        <v>53472876283</v>
      </c>
      <c r="G13" s="40"/>
      <c r="H13" s="50">
        <v>51168277571</v>
      </c>
      <c r="I13" s="40"/>
      <c r="J13" s="50">
        <v>7683683470</v>
      </c>
      <c r="K13" s="40"/>
      <c r="L13" s="51" t="str">
        <f>L11</f>
        <v>0.59%</v>
      </c>
    </row>
  </sheetData>
  <mergeCells count="11">
    <mergeCell ref="A12:B12"/>
    <mergeCell ref="A13:B13"/>
    <mergeCell ref="A10:B10"/>
    <mergeCell ref="A9:B9"/>
    <mergeCell ref="A8:B8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view="pageBreakPreview" zoomScaleNormal="100" zoomScaleSheetLayoutView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14.45" customHeight="1" x14ac:dyDescent="0.2"/>
    <row r="5" spans="1:10" ht="29.1" customHeight="1" x14ac:dyDescent="0.2">
      <c r="A5" s="1" t="s">
        <v>99</v>
      </c>
      <c r="B5" s="17" t="s">
        <v>100</v>
      </c>
      <c r="C5" s="17"/>
      <c r="D5" s="17"/>
      <c r="E5" s="17"/>
      <c r="F5" s="17"/>
      <c r="G5" s="17"/>
      <c r="H5" s="17"/>
      <c r="I5" s="17"/>
      <c r="J5" s="17"/>
    </row>
    <row r="6" spans="1:10" ht="14.45" customHeight="1" x14ac:dyDescent="0.2"/>
    <row r="7" spans="1:10" ht="14.45" customHeight="1" x14ac:dyDescent="0.2">
      <c r="A7" s="18" t="s">
        <v>101</v>
      </c>
      <c r="B7" s="18"/>
      <c r="D7" s="2" t="s">
        <v>102</v>
      </c>
      <c r="F7" s="2" t="s">
        <v>93</v>
      </c>
      <c r="H7" s="2" t="s">
        <v>103</v>
      </c>
      <c r="J7" s="2" t="s">
        <v>104</v>
      </c>
    </row>
    <row r="8" spans="1:10" ht="21.75" customHeight="1" x14ac:dyDescent="0.2">
      <c r="A8" s="20" t="s">
        <v>105</v>
      </c>
      <c r="B8" s="20"/>
      <c r="D8" s="39" t="s">
        <v>106</v>
      </c>
      <c r="E8" s="40"/>
      <c r="F8" s="41">
        <v>107166351805</v>
      </c>
      <c r="G8" s="40"/>
      <c r="H8" s="42">
        <v>102.78</v>
      </c>
      <c r="I8" s="40"/>
      <c r="J8" s="42">
        <v>7.87</v>
      </c>
    </row>
    <row r="9" spans="1:10" ht="21.75" customHeight="1" x14ac:dyDescent="0.2">
      <c r="A9" s="21" t="s">
        <v>205</v>
      </c>
      <c r="B9" s="21"/>
      <c r="D9" s="43" t="s">
        <v>107</v>
      </c>
      <c r="E9" s="40"/>
      <c r="F9" s="44">
        <v>-5208426203</v>
      </c>
      <c r="G9" s="40"/>
      <c r="H9" s="45">
        <v>0</v>
      </c>
      <c r="I9" s="40"/>
      <c r="J9" s="45">
        <v>0</v>
      </c>
    </row>
    <row r="10" spans="1:10" ht="21.75" customHeight="1" x14ac:dyDescent="0.2">
      <c r="A10" s="21" t="s">
        <v>108</v>
      </c>
      <c r="B10" s="21"/>
      <c r="D10" s="43" t="s">
        <v>109</v>
      </c>
      <c r="E10" s="40"/>
      <c r="F10" s="46">
        <v>1220985176</v>
      </c>
      <c r="G10" s="40"/>
      <c r="H10" s="45">
        <v>0.19</v>
      </c>
      <c r="I10" s="40"/>
      <c r="J10" s="45">
        <v>0.01</v>
      </c>
    </row>
    <row r="11" spans="1:10" ht="21.75" customHeight="1" x14ac:dyDescent="0.2">
      <c r="A11" s="21" t="s">
        <v>110</v>
      </c>
      <c r="B11" s="21"/>
      <c r="D11" s="43" t="s">
        <v>111</v>
      </c>
      <c r="E11" s="40"/>
      <c r="F11" s="46">
        <v>1089197</v>
      </c>
      <c r="G11" s="40"/>
      <c r="H11" s="45">
        <v>0</v>
      </c>
      <c r="I11" s="40"/>
      <c r="J11" s="45">
        <v>0</v>
      </c>
    </row>
    <row r="12" spans="1:10" ht="21.75" customHeight="1" x14ac:dyDescent="0.2">
      <c r="A12" s="23" t="s">
        <v>112</v>
      </c>
      <c r="B12" s="23"/>
      <c r="D12" s="47" t="s">
        <v>113</v>
      </c>
      <c r="E12" s="40"/>
      <c r="F12" s="48">
        <v>1262612663</v>
      </c>
      <c r="G12" s="40"/>
      <c r="H12" s="49">
        <v>1.27</v>
      </c>
      <c r="I12" s="40"/>
      <c r="J12" s="49">
        <v>0.1</v>
      </c>
    </row>
    <row r="13" spans="1:10" ht="21.75" customHeight="1" thickBot="1" x14ac:dyDescent="0.25">
      <c r="A13" s="24" t="s">
        <v>72</v>
      </c>
      <c r="B13" s="24"/>
      <c r="D13" s="50"/>
      <c r="E13" s="40"/>
      <c r="F13" s="50">
        <f>SUM(F8:F12)</f>
        <v>104442612638</v>
      </c>
      <c r="G13" s="40"/>
      <c r="H13" s="51">
        <v>104.24</v>
      </c>
      <c r="I13" s="40"/>
      <c r="J13" s="51">
        <v>7.98</v>
      </c>
    </row>
    <row r="14" spans="1:10" ht="13.5" thickTop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5"/>
  <sheetViews>
    <sheetView rightToLeft="1" view="pageBreakPreview" zoomScale="98" zoomScaleNormal="100" zoomScaleSheetLayoutView="98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6.28515625" bestFit="1" customWidth="1"/>
    <col min="7" max="7" width="1.28515625" customWidth="1"/>
    <col min="8" max="8" width="16.140625" bestFit="1" customWidth="1"/>
    <col min="9" max="9" width="1.28515625" customWidth="1"/>
    <col min="10" max="10" width="17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6.28515625" bestFit="1" customWidth="1"/>
    <col min="15" max="16" width="1.28515625" customWidth="1"/>
    <col min="17" max="17" width="16.28515625" bestFit="1" customWidth="1"/>
    <col min="18" max="18" width="1.28515625" customWidth="1"/>
    <col min="19" max="19" width="16.28515625" bestFit="1" customWidth="1"/>
    <col min="20" max="20" width="1.28515625" customWidth="1"/>
    <col min="21" max="21" width="17.57031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4.45" customHeight="1" x14ac:dyDescent="0.2"/>
    <row r="5" spans="1:23" ht="14.45" customHeight="1" x14ac:dyDescent="0.2">
      <c r="A5" s="1" t="s">
        <v>114</v>
      </c>
      <c r="B5" s="17" t="s">
        <v>115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4.45" customHeight="1" x14ac:dyDescent="0.2">
      <c r="D6" s="18" t="s">
        <v>116</v>
      </c>
      <c r="E6" s="18"/>
      <c r="F6" s="18"/>
      <c r="G6" s="18"/>
      <c r="H6" s="18"/>
      <c r="I6" s="18"/>
      <c r="J6" s="18"/>
      <c r="K6" s="18"/>
      <c r="L6" s="18"/>
      <c r="N6" s="18" t="s">
        <v>117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14.45" customHeight="1" x14ac:dyDescent="0.2">
      <c r="D7" s="3"/>
      <c r="E7" s="3"/>
      <c r="F7" s="3"/>
      <c r="G7" s="3"/>
      <c r="H7" s="3"/>
      <c r="I7" s="3"/>
      <c r="J7" s="19" t="s">
        <v>72</v>
      </c>
      <c r="K7" s="19"/>
      <c r="L7" s="19"/>
      <c r="N7" s="3"/>
      <c r="O7" s="3"/>
      <c r="P7" s="3"/>
      <c r="Q7" s="3"/>
      <c r="R7" s="3"/>
      <c r="S7" s="3"/>
      <c r="T7" s="3"/>
      <c r="U7" s="19" t="s">
        <v>72</v>
      </c>
      <c r="V7" s="19"/>
      <c r="W7" s="19"/>
    </row>
    <row r="8" spans="1:23" ht="14.45" customHeight="1" x14ac:dyDescent="0.2">
      <c r="A8" s="18" t="s">
        <v>118</v>
      </c>
      <c r="B8" s="18"/>
      <c r="D8" s="2" t="s">
        <v>119</v>
      </c>
      <c r="F8" s="2" t="s">
        <v>120</v>
      </c>
      <c r="H8" s="2" t="s">
        <v>121</v>
      </c>
      <c r="J8" s="4" t="s">
        <v>93</v>
      </c>
      <c r="K8" s="3"/>
      <c r="L8" s="4" t="s">
        <v>103</v>
      </c>
      <c r="N8" s="2" t="s">
        <v>119</v>
      </c>
      <c r="P8" s="18" t="s">
        <v>120</v>
      </c>
      <c r="Q8" s="18"/>
      <c r="S8" s="2" t="s">
        <v>121</v>
      </c>
      <c r="U8" s="4" t="s">
        <v>93</v>
      </c>
      <c r="V8" s="3"/>
      <c r="W8" s="4" t="s">
        <v>103</v>
      </c>
    </row>
    <row r="9" spans="1:23" ht="21.75" customHeight="1" x14ac:dyDescent="0.2">
      <c r="A9" s="20" t="s">
        <v>31</v>
      </c>
      <c r="B9" s="20"/>
      <c r="D9" s="41">
        <v>0</v>
      </c>
      <c r="E9" s="40"/>
      <c r="F9" s="41">
        <v>0</v>
      </c>
      <c r="G9" s="40"/>
      <c r="H9" s="41">
        <v>-31384308</v>
      </c>
      <c r="I9" s="40"/>
      <c r="J9" s="41">
        <v>-31384308</v>
      </c>
      <c r="K9" s="40"/>
      <c r="L9" s="42">
        <v>-0.03</v>
      </c>
      <c r="M9" s="40"/>
      <c r="N9" s="41">
        <v>289505796</v>
      </c>
      <c r="O9" s="40"/>
      <c r="P9" s="56">
        <v>0</v>
      </c>
      <c r="Q9" s="56"/>
      <c r="R9" s="40"/>
      <c r="S9" s="41">
        <v>-31384308</v>
      </c>
      <c r="T9" s="40"/>
      <c r="U9" s="41">
        <v>258121488</v>
      </c>
      <c r="V9" s="40"/>
      <c r="W9" s="42">
        <v>0.19</v>
      </c>
    </row>
    <row r="10" spans="1:23" ht="21.75" customHeight="1" x14ac:dyDescent="0.2">
      <c r="A10" s="21" t="s">
        <v>27</v>
      </c>
      <c r="B10" s="21"/>
      <c r="D10" s="46">
        <v>0</v>
      </c>
      <c r="E10" s="40"/>
      <c r="F10" s="46">
        <v>0</v>
      </c>
      <c r="G10" s="40"/>
      <c r="H10" s="46">
        <v>9043344572</v>
      </c>
      <c r="I10" s="40"/>
      <c r="J10" s="46">
        <v>9043344572</v>
      </c>
      <c r="K10" s="40"/>
      <c r="L10" s="45">
        <v>9.1199999999999992</v>
      </c>
      <c r="M10" s="40"/>
      <c r="N10" s="46">
        <v>0</v>
      </c>
      <c r="O10" s="40"/>
      <c r="P10" s="57">
        <v>0</v>
      </c>
      <c r="Q10" s="57"/>
      <c r="R10" s="40"/>
      <c r="S10" s="46">
        <v>9043344572</v>
      </c>
      <c r="T10" s="40"/>
      <c r="U10" s="46">
        <v>9043344572</v>
      </c>
      <c r="V10" s="40"/>
      <c r="W10" s="45">
        <v>6.64</v>
      </c>
    </row>
    <row r="11" spans="1:23" ht="21.75" customHeight="1" x14ac:dyDescent="0.2">
      <c r="A11" s="21" t="s">
        <v>30</v>
      </c>
      <c r="B11" s="21"/>
      <c r="D11" s="46">
        <v>0</v>
      </c>
      <c r="E11" s="40"/>
      <c r="F11" s="46">
        <v>1164942493</v>
      </c>
      <c r="G11" s="40"/>
      <c r="H11" s="46">
        <v>-386041220</v>
      </c>
      <c r="I11" s="40"/>
      <c r="J11" s="46">
        <v>778901273</v>
      </c>
      <c r="K11" s="40"/>
      <c r="L11" s="45">
        <v>0.79</v>
      </c>
      <c r="M11" s="40"/>
      <c r="N11" s="46">
        <v>2047600000</v>
      </c>
      <c r="O11" s="40"/>
      <c r="P11" s="57">
        <v>-614407008</v>
      </c>
      <c r="Q11" s="57"/>
      <c r="R11" s="40"/>
      <c r="S11" s="46">
        <v>-1787651713</v>
      </c>
      <c r="T11" s="40"/>
      <c r="U11" s="46">
        <v>-354458721</v>
      </c>
      <c r="V11" s="40"/>
      <c r="W11" s="45">
        <v>-0.26</v>
      </c>
    </row>
    <row r="12" spans="1:23" ht="21.75" customHeight="1" x14ac:dyDescent="0.2">
      <c r="A12" s="21" t="s">
        <v>45</v>
      </c>
      <c r="B12" s="21"/>
      <c r="D12" s="46">
        <v>0</v>
      </c>
      <c r="E12" s="40"/>
      <c r="F12" s="46">
        <v>1591264376</v>
      </c>
      <c r="G12" s="40"/>
      <c r="H12" s="46">
        <v>-19288</v>
      </c>
      <c r="I12" s="40"/>
      <c r="J12" s="46">
        <v>1591245088</v>
      </c>
      <c r="K12" s="40"/>
      <c r="L12" s="45">
        <v>1.6</v>
      </c>
      <c r="M12" s="40"/>
      <c r="N12" s="46">
        <v>0</v>
      </c>
      <c r="O12" s="40"/>
      <c r="P12" s="57">
        <v>1995349617</v>
      </c>
      <c r="Q12" s="57"/>
      <c r="R12" s="40"/>
      <c r="S12" s="46">
        <v>-19288</v>
      </c>
      <c r="T12" s="40"/>
      <c r="U12" s="46">
        <v>1995330329</v>
      </c>
      <c r="V12" s="40"/>
      <c r="W12" s="45">
        <v>1.47</v>
      </c>
    </row>
    <row r="13" spans="1:23" ht="21.75" customHeight="1" x14ac:dyDescent="0.2">
      <c r="A13" s="21" t="s">
        <v>21</v>
      </c>
      <c r="B13" s="21"/>
      <c r="D13" s="46">
        <v>0</v>
      </c>
      <c r="E13" s="40"/>
      <c r="F13" s="46">
        <v>0</v>
      </c>
      <c r="G13" s="40"/>
      <c r="H13" s="46">
        <v>5109557429</v>
      </c>
      <c r="I13" s="40"/>
      <c r="J13" s="46">
        <v>5109557429</v>
      </c>
      <c r="K13" s="40"/>
      <c r="L13" s="45">
        <v>5.15</v>
      </c>
      <c r="M13" s="40"/>
      <c r="N13" s="46">
        <v>0</v>
      </c>
      <c r="O13" s="40"/>
      <c r="P13" s="57">
        <v>0</v>
      </c>
      <c r="Q13" s="57"/>
      <c r="R13" s="40"/>
      <c r="S13" s="46">
        <v>5109557429</v>
      </c>
      <c r="T13" s="40"/>
      <c r="U13" s="46">
        <v>5109557429</v>
      </c>
      <c r="V13" s="40"/>
      <c r="W13" s="45">
        <v>3.75</v>
      </c>
    </row>
    <row r="14" spans="1:23" ht="21.75" customHeight="1" x14ac:dyDescent="0.2">
      <c r="A14" s="21" t="s">
        <v>23</v>
      </c>
      <c r="B14" s="21"/>
      <c r="D14" s="46">
        <v>0</v>
      </c>
      <c r="E14" s="40"/>
      <c r="F14" s="46">
        <v>0</v>
      </c>
      <c r="G14" s="40"/>
      <c r="H14" s="46">
        <v>1871708902</v>
      </c>
      <c r="I14" s="40"/>
      <c r="J14" s="46">
        <v>1871708902</v>
      </c>
      <c r="K14" s="40"/>
      <c r="L14" s="45">
        <v>1.89</v>
      </c>
      <c r="M14" s="40"/>
      <c r="N14" s="46">
        <v>0</v>
      </c>
      <c r="O14" s="40"/>
      <c r="P14" s="57">
        <v>0</v>
      </c>
      <c r="Q14" s="57"/>
      <c r="R14" s="40"/>
      <c r="S14" s="46">
        <v>1871708902</v>
      </c>
      <c r="T14" s="40"/>
      <c r="U14" s="46">
        <v>1871708902</v>
      </c>
      <c r="V14" s="40"/>
      <c r="W14" s="45">
        <v>1.37</v>
      </c>
    </row>
    <row r="15" spans="1:23" ht="21.75" customHeight="1" x14ac:dyDescent="0.2">
      <c r="A15" s="21" t="s">
        <v>24</v>
      </c>
      <c r="B15" s="21"/>
      <c r="D15" s="46">
        <v>0</v>
      </c>
      <c r="E15" s="40"/>
      <c r="F15" s="46">
        <v>-6745333232</v>
      </c>
      <c r="G15" s="40"/>
      <c r="H15" s="46">
        <v>1192570039</v>
      </c>
      <c r="I15" s="40"/>
      <c r="J15" s="46">
        <v>-5552763193</v>
      </c>
      <c r="K15" s="40"/>
      <c r="L15" s="45">
        <v>-5.6</v>
      </c>
      <c r="M15" s="40"/>
      <c r="N15" s="46">
        <v>0</v>
      </c>
      <c r="O15" s="40"/>
      <c r="P15" s="57">
        <v>4222144238</v>
      </c>
      <c r="Q15" s="57"/>
      <c r="R15" s="40"/>
      <c r="S15" s="46">
        <v>1192570039</v>
      </c>
      <c r="T15" s="40"/>
      <c r="U15" s="46">
        <v>5414714277</v>
      </c>
      <c r="V15" s="40"/>
      <c r="W15" s="45">
        <v>3.98</v>
      </c>
    </row>
    <row r="16" spans="1:23" ht="21.75" customHeight="1" x14ac:dyDescent="0.2">
      <c r="A16" s="21" t="s">
        <v>26</v>
      </c>
      <c r="B16" s="21"/>
      <c r="D16" s="46">
        <v>0</v>
      </c>
      <c r="E16" s="40"/>
      <c r="F16" s="46">
        <v>0</v>
      </c>
      <c r="G16" s="40"/>
      <c r="H16" s="46">
        <v>3091506146</v>
      </c>
      <c r="I16" s="40"/>
      <c r="J16" s="46">
        <v>3091506146</v>
      </c>
      <c r="K16" s="40"/>
      <c r="L16" s="45">
        <v>3.12</v>
      </c>
      <c r="M16" s="40"/>
      <c r="N16" s="46">
        <v>0</v>
      </c>
      <c r="O16" s="40"/>
      <c r="P16" s="57">
        <v>0</v>
      </c>
      <c r="Q16" s="57"/>
      <c r="R16" s="40"/>
      <c r="S16" s="46">
        <v>3091506146</v>
      </c>
      <c r="T16" s="40"/>
      <c r="U16" s="46">
        <v>3091506146</v>
      </c>
      <c r="V16" s="40"/>
      <c r="W16" s="45">
        <v>2.27</v>
      </c>
    </row>
    <row r="17" spans="1:23" ht="21.75" customHeight="1" x14ac:dyDescent="0.2">
      <c r="A17" s="21" t="s">
        <v>71</v>
      </c>
      <c r="B17" s="21"/>
      <c r="D17" s="46">
        <v>0</v>
      </c>
      <c r="E17" s="40"/>
      <c r="F17" s="46">
        <v>0</v>
      </c>
      <c r="G17" s="40"/>
      <c r="H17" s="46">
        <v>10200853</v>
      </c>
      <c r="I17" s="40"/>
      <c r="J17" s="46">
        <v>10200853</v>
      </c>
      <c r="K17" s="40"/>
      <c r="L17" s="45">
        <v>0.01</v>
      </c>
      <c r="M17" s="40"/>
      <c r="N17" s="46">
        <v>0</v>
      </c>
      <c r="O17" s="40"/>
      <c r="P17" s="57">
        <v>0</v>
      </c>
      <c r="Q17" s="57"/>
      <c r="R17" s="40"/>
      <c r="S17" s="46">
        <v>10200853</v>
      </c>
      <c r="T17" s="40"/>
      <c r="U17" s="46">
        <v>10200853</v>
      </c>
      <c r="V17" s="40"/>
      <c r="W17" s="45">
        <v>0.01</v>
      </c>
    </row>
    <row r="18" spans="1:23" ht="21.75" customHeight="1" x14ac:dyDescent="0.2">
      <c r="A18" s="21" t="s">
        <v>38</v>
      </c>
      <c r="B18" s="21"/>
      <c r="D18" s="46">
        <v>0</v>
      </c>
      <c r="E18" s="40"/>
      <c r="F18" s="46">
        <v>3709766242</v>
      </c>
      <c r="G18" s="40"/>
      <c r="H18" s="46">
        <v>5999263055</v>
      </c>
      <c r="I18" s="40"/>
      <c r="J18" s="46">
        <v>9709029297</v>
      </c>
      <c r="K18" s="40"/>
      <c r="L18" s="45">
        <v>9.7899999999999991</v>
      </c>
      <c r="M18" s="40"/>
      <c r="N18" s="46">
        <v>0</v>
      </c>
      <c r="O18" s="40"/>
      <c r="P18" s="57">
        <v>10207615245</v>
      </c>
      <c r="Q18" s="57"/>
      <c r="R18" s="40"/>
      <c r="S18" s="46">
        <v>5999263055</v>
      </c>
      <c r="T18" s="40"/>
      <c r="U18" s="46">
        <v>16206878300</v>
      </c>
      <c r="V18" s="40"/>
      <c r="W18" s="45">
        <v>11.9</v>
      </c>
    </row>
    <row r="19" spans="1:23" ht="21.75" customHeight="1" x14ac:dyDescent="0.2">
      <c r="A19" s="21" t="s">
        <v>46</v>
      </c>
      <c r="B19" s="21"/>
      <c r="D19" s="46">
        <v>0</v>
      </c>
      <c r="E19" s="40"/>
      <c r="F19" s="46">
        <v>0</v>
      </c>
      <c r="G19" s="40"/>
      <c r="H19" s="46">
        <v>733624086</v>
      </c>
      <c r="I19" s="40"/>
      <c r="J19" s="46">
        <v>733624086</v>
      </c>
      <c r="K19" s="40"/>
      <c r="L19" s="45">
        <v>0.74</v>
      </c>
      <c r="M19" s="40"/>
      <c r="N19" s="46">
        <v>0</v>
      </c>
      <c r="O19" s="40"/>
      <c r="P19" s="57">
        <v>0</v>
      </c>
      <c r="Q19" s="57"/>
      <c r="R19" s="40"/>
      <c r="S19" s="46">
        <v>733624086</v>
      </c>
      <c r="T19" s="40"/>
      <c r="U19" s="46">
        <v>733624086</v>
      </c>
      <c r="V19" s="40"/>
      <c r="W19" s="45">
        <v>0.54</v>
      </c>
    </row>
    <row r="20" spans="1:23" ht="21.75" customHeight="1" x14ac:dyDescent="0.2">
      <c r="A20" s="21" t="s">
        <v>56</v>
      </c>
      <c r="B20" s="21"/>
      <c r="D20" s="46">
        <v>0</v>
      </c>
      <c r="E20" s="40"/>
      <c r="F20" s="46">
        <v>2262975969</v>
      </c>
      <c r="G20" s="40"/>
      <c r="H20" s="46">
        <v>3185763426</v>
      </c>
      <c r="I20" s="40"/>
      <c r="J20" s="46">
        <v>5448739395</v>
      </c>
      <c r="K20" s="40"/>
      <c r="L20" s="45">
        <v>5.49</v>
      </c>
      <c r="M20" s="40"/>
      <c r="N20" s="46">
        <v>0</v>
      </c>
      <c r="O20" s="40"/>
      <c r="P20" s="57">
        <v>2654870241</v>
      </c>
      <c r="Q20" s="57"/>
      <c r="R20" s="40"/>
      <c r="S20" s="46">
        <v>3185763426</v>
      </c>
      <c r="T20" s="40"/>
      <c r="U20" s="46">
        <v>5840633667</v>
      </c>
      <c r="V20" s="40"/>
      <c r="W20" s="45">
        <v>4.29</v>
      </c>
    </row>
    <row r="21" spans="1:23" ht="21.75" customHeight="1" x14ac:dyDescent="0.2">
      <c r="A21" s="21" t="s">
        <v>47</v>
      </c>
      <c r="B21" s="21"/>
      <c r="D21" s="46">
        <v>0</v>
      </c>
      <c r="E21" s="40"/>
      <c r="F21" s="46">
        <v>0</v>
      </c>
      <c r="G21" s="40"/>
      <c r="H21" s="46">
        <v>320590828</v>
      </c>
      <c r="I21" s="40"/>
      <c r="J21" s="46">
        <v>320590828</v>
      </c>
      <c r="K21" s="40"/>
      <c r="L21" s="45">
        <v>0.32</v>
      </c>
      <c r="M21" s="40"/>
      <c r="N21" s="46">
        <v>0</v>
      </c>
      <c r="O21" s="40"/>
      <c r="P21" s="57">
        <v>0</v>
      </c>
      <c r="Q21" s="57"/>
      <c r="R21" s="40"/>
      <c r="S21" s="46">
        <v>24412907</v>
      </c>
      <c r="T21" s="40"/>
      <c r="U21" s="46">
        <v>24412907</v>
      </c>
      <c r="V21" s="40"/>
      <c r="W21" s="45">
        <v>0.02</v>
      </c>
    </row>
    <row r="22" spans="1:23" ht="21.75" customHeight="1" x14ac:dyDescent="0.2">
      <c r="A22" s="21" t="s">
        <v>55</v>
      </c>
      <c r="B22" s="21"/>
      <c r="D22" s="46">
        <v>0</v>
      </c>
      <c r="E22" s="40"/>
      <c r="F22" s="46">
        <v>-2766838964</v>
      </c>
      <c r="G22" s="40"/>
      <c r="H22" s="46">
        <v>-21475343</v>
      </c>
      <c r="I22" s="40"/>
      <c r="J22" s="46">
        <v>-2788314307</v>
      </c>
      <c r="K22" s="40"/>
      <c r="L22" s="45">
        <v>-2.81</v>
      </c>
      <c r="M22" s="40"/>
      <c r="N22" s="46">
        <v>0</v>
      </c>
      <c r="O22" s="40"/>
      <c r="P22" s="57">
        <v>212329087</v>
      </c>
      <c r="Q22" s="57"/>
      <c r="R22" s="40"/>
      <c r="S22" s="46">
        <v>817319413</v>
      </c>
      <c r="T22" s="40"/>
      <c r="U22" s="46">
        <v>1029648500</v>
      </c>
      <c r="V22" s="40"/>
      <c r="W22" s="45">
        <v>0.76</v>
      </c>
    </row>
    <row r="23" spans="1:23" ht="21.75" customHeight="1" x14ac:dyDescent="0.2">
      <c r="A23" s="21" t="s">
        <v>34</v>
      </c>
      <c r="B23" s="21"/>
      <c r="D23" s="46">
        <v>0</v>
      </c>
      <c r="E23" s="40"/>
      <c r="F23" s="46">
        <v>0</v>
      </c>
      <c r="G23" s="40"/>
      <c r="H23" s="46">
        <v>-679423871</v>
      </c>
      <c r="I23" s="40"/>
      <c r="J23" s="46">
        <v>-679423871</v>
      </c>
      <c r="K23" s="40"/>
      <c r="L23" s="45">
        <v>-0.68</v>
      </c>
      <c r="M23" s="40"/>
      <c r="N23" s="46">
        <v>0</v>
      </c>
      <c r="O23" s="40"/>
      <c r="P23" s="57">
        <v>0</v>
      </c>
      <c r="Q23" s="57"/>
      <c r="R23" s="40"/>
      <c r="S23" s="46">
        <v>-679423871</v>
      </c>
      <c r="T23" s="40"/>
      <c r="U23" s="46">
        <v>-679423871</v>
      </c>
      <c r="V23" s="40"/>
      <c r="W23" s="45">
        <v>-0.5</v>
      </c>
    </row>
    <row r="24" spans="1:23" ht="21.75" customHeight="1" x14ac:dyDescent="0.2">
      <c r="A24" s="21" t="s">
        <v>51</v>
      </c>
      <c r="B24" s="21"/>
      <c r="D24" s="46">
        <v>0</v>
      </c>
      <c r="E24" s="40"/>
      <c r="F24" s="46">
        <v>0</v>
      </c>
      <c r="G24" s="40"/>
      <c r="H24" s="46">
        <v>-106982448</v>
      </c>
      <c r="I24" s="40"/>
      <c r="J24" s="46">
        <v>-106982448</v>
      </c>
      <c r="K24" s="40"/>
      <c r="L24" s="45">
        <v>-0.11</v>
      </c>
      <c r="M24" s="40"/>
      <c r="N24" s="46">
        <v>0</v>
      </c>
      <c r="O24" s="40"/>
      <c r="P24" s="57">
        <v>0</v>
      </c>
      <c r="Q24" s="57"/>
      <c r="R24" s="40"/>
      <c r="S24" s="46">
        <v>-106982448</v>
      </c>
      <c r="T24" s="40"/>
      <c r="U24" s="46">
        <v>-106982448</v>
      </c>
      <c r="V24" s="40"/>
      <c r="W24" s="45">
        <v>-0.08</v>
      </c>
    </row>
    <row r="25" spans="1:23" ht="21.75" customHeight="1" x14ac:dyDescent="0.2">
      <c r="A25" s="21" t="s">
        <v>61</v>
      </c>
      <c r="B25" s="21"/>
      <c r="D25" s="46">
        <v>0</v>
      </c>
      <c r="E25" s="40"/>
      <c r="F25" s="46">
        <v>1054594186</v>
      </c>
      <c r="G25" s="40"/>
      <c r="H25" s="46">
        <v>2914814736</v>
      </c>
      <c r="I25" s="40"/>
      <c r="J25" s="46">
        <v>3969408922</v>
      </c>
      <c r="K25" s="40"/>
      <c r="L25" s="45">
        <v>4</v>
      </c>
      <c r="M25" s="40"/>
      <c r="N25" s="46">
        <v>0</v>
      </c>
      <c r="O25" s="40"/>
      <c r="P25" s="57">
        <v>4234260583</v>
      </c>
      <c r="Q25" s="57"/>
      <c r="R25" s="40"/>
      <c r="S25" s="46">
        <v>2986803924</v>
      </c>
      <c r="T25" s="40"/>
      <c r="U25" s="46">
        <v>7221064507</v>
      </c>
      <c r="V25" s="40"/>
      <c r="W25" s="45">
        <v>5.3</v>
      </c>
    </row>
    <row r="26" spans="1:23" ht="21.75" customHeight="1" x14ac:dyDescent="0.2">
      <c r="A26" s="21" t="s">
        <v>63</v>
      </c>
      <c r="B26" s="21"/>
      <c r="D26" s="46">
        <v>0</v>
      </c>
      <c r="E26" s="40"/>
      <c r="F26" s="46">
        <v>5669522072</v>
      </c>
      <c r="G26" s="40"/>
      <c r="H26" s="46">
        <v>-3529</v>
      </c>
      <c r="I26" s="40"/>
      <c r="J26" s="46">
        <v>5669518543</v>
      </c>
      <c r="K26" s="40"/>
      <c r="L26" s="45">
        <v>5.72</v>
      </c>
      <c r="M26" s="40"/>
      <c r="N26" s="46">
        <v>0</v>
      </c>
      <c r="O26" s="40"/>
      <c r="P26" s="57">
        <v>5720605823</v>
      </c>
      <c r="Q26" s="57"/>
      <c r="R26" s="40"/>
      <c r="S26" s="46">
        <v>-3529</v>
      </c>
      <c r="T26" s="40"/>
      <c r="U26" s="46">
        <v>5720602294</v>
      </c>
      <c r="V26" s="40"/>
      <c r="W26" s="45">
        <v>4.2</v>
      </c>
    </row>
    <row r="27" spans="1:23" ht="21.75" customHeight="1" x14ac:dyDescent="0.2">
      <c r="A27" s="21" t="s">
        <v>66</v>
      </c>
      <c r="B27" s="21"/>
      <c r="D27" s="46">
        <v>0</v>
      </c>
      <c r="E27" s="40"/>
      <c r="F27" s="46">
        <v>-1360916742</v>
      </c>
      <c r="G27" s="40"/>
      <c r="H27" s="46">
        <v>1115462344</v>
      </c>
      <c r="I27" s="40"/>
      <c r="J27" s="46">
        <v>-245454398</v>
      </c>
      <c r="K27" s="40"/>
      <c r="L27" s="45">
        <v>-0.25</v>
      </c>
      <c r="M27" s="40"/>
      <c r="N27" s="46">
        <v>0</v>
      </c>
      <c r="O27" s="40"/>
      <c r="P27" s="57">
        <v>9136251246</v>
      </c>
      <c r="Q27" s="57"/>
      <c r="R27" s="40"/>
      <c r="S27" s="46">
        <v>6095653105</v>
      </c>
      <c r="T27" s="40"/>
      <c r="U27" s="46">
        <v>15231904351</v>
      </c>
      <c r="V27" s="40"/>
      <c r="W27" s="45">
        <v>11.19</v>
      </c>
    </row>
    <row r="28" spans="1:23" ht="21.75" customHeight="1" x14ac:dyDescent="0.2">
      <c r="A28" s="21" t="s">
        <v>19</v>
      </c>
      <c r="B28" s="21"/>
      <c r="D28" s="46">
        <v>0</v>
      </c>
      <c r="E28" s="40"/>
      <c r="F28" s="46">
        <v>0</v>
      </c>
      <c r="G28" s="40"/>
      <c r="H28" s="46">
        <v>-394538415</v>
      </c>
      <c r="I28" s="40"/>
      <c r="J28" s="46">
        <v>-394538415</v>
      </c>
      <c r="K28" s="40"/>
      <c r="L28" s="45">
        <v>-0.4</v>
      </c>
      <c r="M28" s="40"/>
      <c r="N28" s="46">
        <v>0</v>
      </c>
      <c r="O28" s="40"/>
      <c r="P28" s="57">
        <v>0</v>
      </c>
      <c r="Q28" s="57"/>
      <c r="R28" s="40"/>
      <c r="S28" s="46">
        <v>-361961436</v>
      </c>
      <c r="T28" s="40"/>
      <c r="U28" s="46">
        <v>-361961436</v>
      </c>
      <c r="V28" s="40"/>
      <c r="W28" s="45">
        <v>-0.27</v>
      </c>
    </row>
    <row r="29" spans="1:23" ht="21.75" customHeight="1" x14ac:dyDescent="0.2">
      <c r="A29" s="21" t="s">
        <v>36</v>
      </c>
      <c r="B29" s="21"/>
      <c r="D29" s="46">
        <v>0</v>
      </c>
      <c r="E29" s="40"/>
      <c r="F29" s="46">
        <v>2220120881</v>
      </c>
      <c r="G29" s="40"/>
      <c r="H29" s="46">
        <v>836460742</v>
      </c>
      <c r="I29" s="40"/>
      <c r="J29" s="46">
        <v>3056581623</v>
      </c>
      <c r="K29" s="40"/>
      <c r="L29" s="45">
        <v>3.08</v>
      </c>
      <c r="M29" s="40"/>
      <c r="N29" s="46">
        <v>0</v>
      </c>
      <c r="O29" s="40"/>
      <c r="P29" s="57">
        <v>2470772402</v>
      </c>
      <c r="Q29" s="57"/>
      <c r="R29" s="40"/>
      <c r="S29" s="46">
        <v>836460742</v>
      </c>
      <c r="T29" s="40"/>
      <c r="U29" s="46">
        <v>3307233144</v>
      </c>
      <c r="V29" s="40"/>
      <c r="W29" s="45">
        <v>2.4300000000000002</v>
      </c>
    </row>
    <row r="30" spans="1:23" ht="21.75" customHeight="1" x14ac:dyDescent="0.2">
      <c r="A30" s="21" t="s">
        <v>32</v>
      </c>
      <c r="B30" s="21"/>
      <c r="D30" s="46">
        <v>0</v>
      </c>
      <c r="E30" s="40"/>
      <c r="F30" s="46">
        <v>0</v>
      </c>
      <c r="G30" s="40"/>
      <c r="H30" s="46">
        <v>2065071537</v>
      </c>
      <c r="I30" s="40"/>
      <c r="J30" s="46">
        <v>2065071537</v>
      </c>
      <c r="K30" s="40"/>
      <c r="L30" s="45">
        <v>2.08</v>
      </c>
      <c r="M30" s="40"/>
      <c r="N30" s="46">
        <v>0</v>
      </c>
      <c r="O30" s="40"/>
      <c r="P30" s="57">
        <v>0</v>
      </c>
      <c r="Q30" s="57"/>
      <c r="R30" s="40"/>
      <c r="S30" s="46">
        <v>2065071537</v>
      </c>
      <c r="T30" s="40"/>
      <c r="U30" s="46">
        <v>2065071537</v>
      </c>
      <c r="V30" s="40"/>
      <c r="W30" s="45">
        <v>1.52</v>
      </c>
    </row>
    <row r="31" spans="1:23" ht="21.75" customHeight="1" x14ac:dyDescent="0.2">
      <c r="A31" s="21" t="s">
        <v>41</v>
      </c>
      <c r="B31" s="21"/>
      <c r="D31" s="46">
        <v>0</v>
      </c>
      <c r="E31" s="40"/>
      <c r="F31" s="46">
        <v>0</v>
      </c>
      <c r="G31" s="40"/>
      <c r="H31" s="46">
        <v>-689571061</v>
      </c>
      <c r="I31" s="40"/>
      <c r="J31" s="46">
        <v>-689571061</v>
      </c>
      <c r="K31" s="40"/>
      <c r="L31" s="45">
        <v>-0.7</v>
      </c>
      <c r="M31" s="40"/>
      <c r="N31" s="46">
        <v>0</v>
      </c>
      <c r="O31" s="40"/>
      <c r="P31" s="57">
        <v>0</v>
      </c>
      <c r="Q31" s="57"/>
      <c r="R31" s="40"/>
      <c r="S31" s="46">
        <v>-689571061</v>
      </c>
      <c r="T31" s="40"/>
      <c r="U31" s="46">
        <v>-689571061</v>
      </c>
      <c r="V31" s="40"/>
      <c r="W31" s="45">
        <v>-0.51</v>
      </c>
    </row>
    <row r="32" spans="1:23" ht="21.75" customHeight="1" x14ac:dyDescent="0.2">
      <c r="A32" s="21" t="s">
        <v>29</v>
      </c>
      <c r="B32" s="21"/>
      <c r="D32" s="46">
        <v>0</v>
      </c>
      <c r="E32" s="40"/>
      <c r="F32" s="46">
        <v>-571993509</v>
      </c>
      <c r="G32" s="40"/>
      <c r="H32" s="46">
        <v>-46464630</v>
      </c>
      <c r="I32" s="40"/>
      <c r="J32" s="46">
        <v>-618458139</v>
      </c>
      <c r="K32" s="40"/>
      <c r="L32" s="45">
        <v>-0.62</v>
      </c>
      <c r="M32" s="40"/>
      <c r="N32" s="46">
        <v>0</v>
      </c>
      <c r="O32" s="40"/>
      <c r="P32" s="57">
        <v>-3956815266</v>
      </c>
      <c r="Q32" s="57"/>
      <c r="R32" s="40"/>
      <c r="S32" s="46">
        <v>-46464630</v>
      </c>
      <c r="T32" s="40"/>
      <c r="U32" s="46">
        <v>-4003279896</v>
      </c>
      <c r="V32" s="40"/>
      <c r="W32" s="45">
        <v>-2.94</v>
      </c>
    </row>
    <row r="33" spans="1:23" ht="21.75" customHeight="1" x14ac:dyDescent="0.2">
      <c r="A33" s="21" t="s">
        <v>59</v>
      </c>
      <c r="B33" s="21"/>
      <c r="D33" s="46">
        <v>0</v>
      </c>
      <c r="E33" s="40"/>
      <c r="F33" s="46">
        <v>0</v>
      </c>
      <c r="G33" s="40"/>
      <c r="H33" s="46">
        <v>1341324049</v>
      </c>
      <c r="I33" s="40"/>
      <c r="J33" s="46">
        <v>1341324049</v>
      </c>
      <c r="K33" s="40"/>
      <c r="L33" s="45">
        <v>1.35</v>
      </c>
      <c r="M33" s="40"/>
      <c r="N33" s="46">
        <v>0</v>
      </c>
      <c r="O33" s="40"/>
      <c r="P33" s="57">
        <v>0</v>
      </c>
      <c r="Q33" s="57"/>
      <c r="R33" s="40"/>
      <c r="S33" s="46">
        <v>1341324049</v>
      </c>
      <c r="T33" s="40"/>
      <c r="U33" s="46">
        <v>1341324049</v>
      </c>
      <c r="V33" s="40"/>
      <c r="W33" s="45">
        <v>0.99</v>
      </c>
    </row>
    <row r="34" spans="1:23" ht="21.75" customHeight="1" x14ac:dyDescent="0.2">
      <c r="A34" s="21" t="s">
        <v>57</v>
      </c>
      <c r="B34" s="21"/>
      <c r="D34" s="46">
        <v>0</v>
      </c>
      <c r="E34" s="40"/>
      <c r="F34" s="46">
        <v>0</v>
      </c>
      <c r="G34" s="40"/>
      <c r="H34" s="46">
        <v>48432697</v>
      </c>
      <c r="I34" s="40"/>
      <c r="J34" s="46">
        <v>48432697</v>
      </c>
      <c r="K34" s="40"/>
      <c r="L34" s="45">
        <v>0.05</v>
      </c>
      <c r="M34" s="40"/>
      <c r="N34" s="46">
        <v>0</v>
      </c>
      <c r="O34" s="40"/>
      <c r="P34" s="57">
        <v>0</v>
      </c>
      <c r="Q34" s="57"/>
      <c r="R34" s="40"/>
      <c r="S34" s="46">
        <v>48432697</v>
      </c>
      <c r="T34" s="40"/>
      <c r="U34" s="46">
        <v>48432697</v>
      </c>
      <c r="V34" s="40"/>
      <c r="W34" s="45">
        <v>0.04</v>
      </c>
    </row>
    <row r="35" spans="1:23" ht="21.75" customHeight="1" x14ac:dyDescent="0.2">
      <c r="A35" s="21" t="s">
        <v>44</v>
      </c>
      <c r="B35" s="21"/>
      <c r="D35" s="46">
        <v>0</v>
      </c>
      <c r="E35" s="40"/>
      <c r="F35" s="46">
        <v>9286680472</v>
      </c>
      <c r="G35" s="40"/>
      <c r="H35" s="46">
        <v>69054998</v>
      </c>
      <c r="I35" s="40"/>
      <c r="J35" s="46">
        <v>9355735470</v>
      </c>
      <c r="K35" s="40"/>
      <c r="L35" s="45">
        <v>9.43</v>
      </c>
      <c r="M35" s="40"/>
      <c r="N35" s="46">
        <v>0</v>
      </c>
      <c r="O35" s="40"/>
      <c r="P35" s="57">
        <v>8757845872</v>
      </c>
      <c r="Q35" s="57"/>
      <c r="R35" s="40"/>
      <c r="S35" s="46">
        <v>69054998</v>
      </c>
      <c r="T35" s="40"/>
      <c r="U35" s="46">
        <v>8826900870</v>
      </c>
      <c r="V35" s="40"/>
      <c r="W35" s="45">
        <v>6.48</v>
      </c>
    </row>
    <row r="36" spans="1:23" ht="21.75" customHeight="1" x14ac:dyDescent="0.2">
      <c r="A36" s="21" t="s">
        <v>65</v>
      </c>
      <c r="B36" s="21"/>
      <c r="D36" s="46">
        <v>0</v>
      </c>
      <c r="E36" s="40"/>
      <c r="F36" s="46">
        <v>0</v>
      </c>
      <c r="G36" s="40"/>
      <c r="H36" s="46">
        <v>-339865025</v>
      </c>
      <c r="I36" s="40"/>
      <c r="J36" s="46">
        <v>-339865025</v>
      </c>
      <c r="K36" s="40"/>
      <c r="L36" s="45">
        <v>-0.34</v>
      </c>
      <c r="M36" s="40"/>
      <c r="N36" s="46">
        <v>0</v>
      </c>
      <c r="O36" s="40"/>
      <c r="P36" s="57">
        <v>0</v>
      </c>
      <c r="Q36" s="57"/>
      <c r="R36" s="40"/>
      <c r="S36" s="46">
        <v>-339865025</v>
      </c>
      <c r="T36" s="40"/>
      <c r="U36" s="46">
        <v>-339865025</v>
      </c>
      <c r="V36" s="40"/>
      <c r="W36" s="45">
        <v>-0.25</v>
      </c>
    </row>
    <row r="37" spans="1:23" ht="21.75" customHeight="1" x14ac:dyDescent="0.2">
      <c r="A37" s="21" t="s">
        <v>122</v>
      </c>
      <c r="B37" s="21"/>
      <c r="D37" s="46">
        <v>0</v>
      </c>
      <c r="E37" s="40"/>
      <c r="F37" s="46">
        <v>0</v>
      </c>
      <c r="G37" s="40"/>
      <c r="H37" s="46">
        <v>0</v>
      </c>
      <c r="I37" s="40"/>
      <c r="J37" s="46">
        <v>0</v>
      </c>
      <c r="K37" s="40"/>
      <c r="L37" s="45">
        <v>0</v>
      </c>
      <c r="M37" s="40"/>
      <c r="N37" s="46">
        <v>0</v>
      </c>
      <c r="O37" s="40"/>
      <c r="P37" s="57">
        <v>0</v>
      </c>
      <c r="Q37" s="57"/>
      <c r="R37" s="40"/>
      <c r="S37" s="46">
        <v>13876816</v>
      </c>
      <c r="T37" s="40"/>
      <c r="U37" s="46">
        <v>13876816</v>
      </c>
      <c r="V37" s="40"/>
      <c r="W37" s="45">
        <v>0.01</v>
      </c>
    </row>
    <row r="38" spans="1:23" ht="21.75" customHeight="1" x14ac:dyDescent="0.2">
      <c r="A38" s="21" t="s">
        <v>123</v>
      </c>
      <c r="B38" s="21"/>
      <c r="D38" s="46">
        <v>0</v>
      </c>
      <c r="E38" s="40"/>
      <c r="F38" s="46">
        <v>0</v>
      </c>
      <c r="G38" s="40"/>
      <c r="H38" s="46">
        <v>0</v>
      </c>
      <c r="I38" s="40"/>
      <c r="J38" s="46">
        <v>0</v>
      </c>
      <c r="K38" s="40"/>
      <c r="L38" s="45">
        <v>0</v>
      </c>
      <c r="M38" s="40"/>
      <c r="N38" s="46">
        <v>0</v>
      </c>
      <c r="O38" s="40"/>
      <c r="P38" s="57">
        <v>0</v>
      </c>
      <c r="Q38" s="57"/>
      <c r="R38" s="40"/>
      <c r="S38" s="46">
        <v>-159047974</v>
      </c>
      <c r="T38" s="40"/>
      <c r="U38" s="46">
        <v>-159047974</v>
      </c>
      <c r="V38" s="40"/>
      <c r="W38" s="45">
        <v>-0.12</v>
      </c>
    </row>
    <row r="39" spans="1:23" ht="21.75" customHeight="1" x14ac:dyDescent="0.2">
      <c r="A39" s="21" t="s">
        <v>60</v>
      </c>
      <c r="B39" s="21"/>
      <c r="D39" s="46">
        <v>0</v>
      </c>
      <c r="E39" s="40"/>
      <c r="F39" s="46">
        <v>-377739000</v>
      </c>
      <c r="G39" s="40"/>
      <c r="H39" s="46">
        <v>0</v>
      </c>
      <c r="I39" s="40"/>
      <c r="J39" s="46">
        <v>-377739000</v>
      </c>
      <c r="K39" s="40"/>
      <c r="L39" s="45">
        <v>-0.38</v>
      </c>
      <c r="M39" s="40"/>
      <c r="N39" s="46">
        <v>0</v>
      </c>
      <c r="O39" s="40"/>
      <c r="P39" s="57">
        <v>2674802136</v>
      </c>
      <c r="Q39" s="57"/>
      <c r="R39" s="40"/>
      <c r="S39" s="46">
        <v>468139244</v>
      </c>
      <c r="T39" s="40"/>
      <c r="U39" s="46">
        <v>3142941380</v>
      </c>
      <c r="V39" s="40"/>
      <c r="W39" s="45">
        <v>2.31</v>
      </c>
    </row>
    <row r="40" spans="1:23" ht="21.75" customHeight="1" x14ac:dyDescent="0.2">
      <c r="A40" s="21" t="s">
        <v>124</v>
      </c>
      <c r="B40" s="21"/>
      <c r="D40" s="46">
        <v>0</v>
      </c>
      <c r="E40" s="40"/>
      <c r="F40" s="46">
        <v>0</v>
      </c>
      <c r="G40" s="40"/>
      <c r="H40" s="46">
        <v>0</v>
      </c>
      <c r="I40" s="40"/>
      <c r="J40" s="46">
        <v>0</v>
      </c>
      <c r="K40" s="40"/>
      <c r="L40" s="45">
        <v>0</v>
      </c>
      <c r="M40" s="40"/>
      <c r="N40" s="46">
        <v>0</v>
      </c>
      <c r="O40" s="40"/>
      <c r="P40" s="57">
        <v>0</v>
      </c>
      <c r="Q40" s="57"/>
      <c r="R40" s="40"/>
      <c r="S40" s="46">
        <v>-394619707</v>
      </c>
      <c r="T40" s="40"/>
      <c r="U40" s="46">
        <v>-394619707</v>
      </c>
      <c r="V40" s="40"/>
      <c r="W40" s="45">
        <v>-0.28999999999999998</v>
      </c>
    </row>
    <row r="41" spans="1:23" ht="21.75" customHeight="1" x14ac:dyDescent="0.2">
      <c r="A41" s="21" t="s">
        <v>125</v>
      </c>
      <c r="B41" s="21"/>
      <c r="D41" s="46">
        <v>0</v>
      </c>
      <c r="E41" s="40"/>
      <c r="F41" s="46">
        <v>0</v>
      </c>
      <c r="G41" s="40"/>
      <c r="H41" s="46">
        <v>0</v>
      </c>
      <c r="I41" s="40"/>
      <c r="J41" s="46">
        <v>0</v>
      </c>
      <c r="K41" s="40"/>
      <c r="L41" s="45">
        <v>0</v>
      </c>
      <c r="M41" s="40"/>
      <c r="N41" s="46">
        <v>0</v>
      </c>
      <c r="O41" s="40"/>
      <c r="P41" s="57">
        <v>0</v>
      </c>
      <c r="Q41" s="57"/>
      <c r="R41" s="40"/>
      <c r="S41" s="46">
        <v>-15071776</v>
      </c>
      <c r="T41" s="40"/>
      <c r="U41" s="46">
        <v>-15071776</v>
      </c>
      <c r="V41" s="40"/>
      <c r="W41" s="45">
        <v>-0.01</v>
      </c>
    </row>
    <row r="42" spans="1:23" ht="21.75" customHeight="1" x14ac:dyDescent="0.2">
      <c r="A42" s="21" t="s">
        <v>126</v>
      </c>
      <c r="B42" s="21"/>
      <c r="D42" s="46">
        <v>0</v>
      </c>
      <c r="E42" s="40"/>
      <c r="F42" s="46">
        <v>0</v>
      </c>
      <c r="G42" s="40"/>
      <c r="H42" s="46">
        <v>0</v>
      </c>
      <c r="I42" s="40"/>
      <c r="J42" s="46">
        <v>0</v>
      </c>
      <c r="K42" s="40"/>
      <c r="L42" s="45">
        <v>0</v>
      </c>
      <c r="M42" s="40"/>
      <c r="N42" s="46">
        <v>0</v>
      </c>
      <c r="O42" s="40"/>
      <c r="P42" s="57">
        <v>0</v>
      </c>
      <c r="Q42" s="57"/>
      <c r="R42" s="40"/>
      <c r="S42" s="46">
        <v>-80314059</v>
      </c>
      <c r="T42" s="40"/>
      <c r="U42" s="46">
        <v>-80314059</v>
      </c>
      <c r="V42" s="40"/>
      <c r="W42" s="45">
        <v>-0.06</v>
      </c>
    </row>
    <row r="43" spans="1:23" ht="21.75" customHeight="1" x14ac:dyDescent="0.2">
      <c r="A43" s="21" t="s">
        <v>127</v>
      </c>
      <c r="B43" s="21"/>
      <c r="D43" s="46">
        <v>0</v>
      </c>
      <c r="E43" s="40"/>
      <c r="F43" s="46">
        <v>0</v>
      </c>
      <c r="G43" s="40"/>
      <c r="H43" s="46">
        <v>0</v>
      </c>
      <c r="I43" s="40"/>
      <c r="J43" s="46">
        <v>0</v>
      </c>
      <c r="K43" s="40"/>
      <c r="L43" s="45">
        <v>0</v>
      </c>
      <c r="M43" s="40"/>
      <c r="N43" s="46">
        <v>0</v>
      </c>
      <c r="O43" s="40"/>
      <c r="P43" s="57">
        <v>0</v>
      </c>
      <c r="Q43" s="57"/>
      <c r="R43" s="40"/>
      <c r="S43" s="46">
        <v>-8025419</v>
      </c>
      <c r="T43" s="40"/>
      <c r="U43" s="46">
        <v>-8025419</v>
      </c>
      <c r="V43" s="40"/>
      <c r="W43" s="45">
        <v>-0.01</v>
      </c>
    </row>
    <row r="44" spans="1:23" ht="21.75" customHeight="1" x14ac:dyDescent="0.2">
      <c r="A44" s="21" t="s">
        <v>128</v>
      </c>
      <c r="B44" s="21"/>
      <c r="D44" s="46">
        <v>0</v>
      </c>
      <c r="E44" s="40"/>
      <c r="F44" s="46">
        <v>0</v>
      </c>
      <c r="G44" s="40"/>
      <c r="H44" s="46">
        <v>0</v>
      </c>
      <c r="I44" s="40"/>
      <c r="J44" s="46">
        <v>0</v>
      </c>
      <c r="K44" s="40"/>
      <c r="L44" s="45">
        <v>0</v>
      </c>
      <c r="M44" s="40"/>
      <c r="N44" s="46">
        <v>0</v>
      </c>
      <c r="O44" s="40"/>
      <c r="P44" s="57">
        <v>0</v>
      </c>
      <c r="Q44" s="57"/>
      <c r="R44" s="40"/>
      <c r="S44" s="46">
        <v>-1007863632</v>
      </c>
      <c r="T44" s="40"/>
      <c r="U44" s="46">
        <v>-1007863632</v>
      </c>
      <c r="V44" s="40"/>
      <c r="W44" s="45">
        <v>-0.74</v>
      </c>
    </row>
    <row r="45" spans="1:23" ht="21.75" customHeight="1" x14ac:dyDescent="0.2">
      <c r="A45" s="21" t="s">
        <v>129</v>
      </c>
      <c r="B45" s="21"/>
      <c r="D45" s="46">
        <v>0</v>
      </c>
      <c r="E45" s="40"/>
      <c r="F45" s="46">
        <v>0</v>
      </c>
      <c r="G45" s="40"/>
      <c r="H45" s="46">
        <v>0</v>
      </c>
      <c r="I45" s="40"/>
      <c r="J45" s="46">
        <v>0</v>
      </c>
      <c r="K45" s="40"/>
      <c r="L45" s="45">
        <v>0</v>
      </c>
      <c r="M45" s="40"/>
      <c r="N45" s="46">
        <v>0</v>
      </c>
      <c r="O45" s="40"/>
      <c r="P45" s="57">
        <v>0</v>
      </c>
      <c r="Q45" s="57"/>
      <c r="R45" s="40"/>
      <c r="S45" s="46">
        <v>242610753</v>
      </c>
      <c r="T45" s="40"/>
      <c r="U45" s="46">
        <v>242610753</v>
      </c>
      <c r="V45" s="40"/>
      <c r="W45" s="45">
        <v>0.18</v>
      </c>
    </row>
    <row r="46" spans="1:23" ht="21.75" customHeight="1" x14ac:dyDescent="0.2">
      <c r="A46" s="21" t="s">
        <v>43</v>
      </c>
      <c r="B46" s="21"/>
      <c r="D46" s="46">
        <v>0</v>
      </c>
      <c r="E46" s="40"/>
      <c r="F46" s="46">
        <v>4965279750</v>
      </c>
      <c r="G46" s="40"/>
      <c r="H46" s="46">
        <v>0</v>
      </c>
      <c r="I46" s="40"/>
      <c r="J46" s="46">
        <v>4965279750</v>
      </c>
      <c r="K46" s="40"/>
      <c r="L46" s="45">
        <v>5.01</v>
      </c>
      <c r="M46" s="40"/>
      <c r="N46" s="46">
        <v>5850000000</v>
      </c>
      <c r="O46" s="40"/>
      <c r="P46" s="57">
        <v>2519576847</v>
      </c>
      <c r="Q46" s="57"/>
      <c r="R46" s="40"/>
      <c r="S46" s="46">
        <v>-738948229</v>
      </c>
      <c r="T46" s="40"/>
      <c r="U46" s="46">
        <v>7630628618</v>
      </c>
      <c r="V46" s="40"/>
      <c r="W46" s="45">
        <v>5.6</v>
      </c>
    </row>
    <row r="47" spans="1:23" ht="21.75" customHeight="1" x14ac:dyDescent="0.2">
      <c r="A47" s="21" t="s">
        <v>130</v>
      </c>
      <c r="B47" s="21"/>
      <c r="D47" s="46">
        <v>0</v>
      </c>
      <c r="E47" s="40"/>
      <c r="F47" s="46">
        <v>0</v>
      </c>
      <c r="G47" s="40"/>
      <c r="H47" s="46">
        <v>0</v>
      </c>
      <c r="I47" s="40"/>
      <c r="J47" s="46">
        <v>0</v>
      </c>
      <c r="K47" s="40"/>
      <c r="L47" s="45">
        <v>0</v>
      </c>
      <c r="M47" s="40"/>
      <c r="N47" s="46">
        <v>0</v>
      </c>
      <c r="O47" s="40"/>
      <c r="P47" s="57">
        <v>0</v>
      </c>
      <c r="Q47" s="57"/>
      <c r="R47" s="40"/>
      <c r="S47" s="46">
        <v>-2357889</v>
      </c>
      <c r="T47" s="40"/>
      <c r="U47" s="46">
        <v>-2357889</v>
      </c>
      <c r="V47" s="40"/>
      <c r="W47" s="45">
        <v>0</v>
      </c>
    </row>
    <row r="48" spans="1:23" ht="21.75" customHeight="1" x14ac:dyDescent="0.2">
      <c r="A48" s="21" t="s">
        <v>131</v>
      </c>
      <c r="B48" s="21"/>
      <c r="D48" s="46">
        <v>0</v>
      </c>
      <c r="E48" s="40"/>
      <c r="F48" s="46">
        <v>0</v>
      </c>
      <c r="G48" s="40"/>
      <c r="H48" s="46">
        <v>0</v>
      </c>
      <c r="I48" s="40"/>
      <c r="J48" s="46">
        <v>0</v>
      </c>
      <c r="K48" s="40"/>
      <c r="L48" s="45">
        <v>0</v>
      </c>
      <c r="M48" s="40"/>
      <c r="N48" s="46">
        <v>0</v>
      </c>
      <c r="O48" s="40"/>
      <c r="P48" s="57">
        <v>0</v>
      </c>
      <c r="Q48" s="57"/>
      <c r="R48" s="40"/>
      <c r="S48" s="46">
        <v>-1640117</v>
      </c>
      <c r="T48" s="40"/>
      <c r="U48" s="46">
        <v>-1640117</v>
      </c>
      <c r="V48" s="40"/>
      <c r="W48" s="45">
        <v>0</v>
      </c>
    </row>
    <row r="49" spans="1:23" ht="21.75" customHeight="1" x14ac:dyDescent="0.2">
      <c r="A49" s="21" t="s">
        <v>132</v>
      </c>
      <c r="B49" s="21"/>
      <c r="D49" s="46">
        <v>0</v>
      </c>
      <c r="E49" s="40"/>
      <c r="F49" s="46">
        <v>0</v>
      </c>
      <c r="G49" s="40"/>
      <c r="H49" s="46">
        <v>0</v>
      </c>
      <c r="I49" s="40"/>
      <c r="J49" s="46">
        <v>0</v>
      </c>
      <c r="K49" s="40"/>
      <c r="L49" s="45">
        <v>0</v>
      </c>
      <c r="M49" s="40"/>
      <c r="N49" s="46">
        <v>0</v>
      </c>
      <c r="O49" s="40"/>
      <c r="P49" s="57">
        <v>0</v>
      </c>
      <c r="Q49" s="57"/>
      <c r="R49" s="40"/>
      <c r="S49" s="46">
        <v>-104892398</v>
      </c>
      <c r="T49" s="40"/>
      <c r="U49" s="46">
        <v>-104892398</v>
      </c>
      <c r="V49" s="40"/>
      <c r="W49" s="45">
        <v>-0.08</v>
      </c>
    </row>
    <row r="50" spans="1:23" ht="21.75" customHeight="1" x14ac:dyDescent="0.2">
      <c r="A50" s="21" t="s">
        <v>133</v>
      </c>
      <c r="B50" s="21"/>
      <c r="D50" s="46">
        <v>0</v>
      </c>
      <c r="E50" s="40"/>
      <c r="F50" s="46">
        <v>0</v>
      </c>
      <c r="G50" s="40"/>
      <c r="H50" s="46">
        <v>0</v>
      </c>
      <c r="I50" s="40"/>
      <c r="J50" s="46">
        <v>0</v>
      </c>
      <c r="K50" s="40"/>
      <c r="L50" s="45">
        <v>0</v>
      </c>
      <c r="M50" s="40"/>
      <c r="N50" s="46">
        <v>0</v>
      </c>
      <c r="O50" s="40"/>
      <c r="P50" s="57">
        <v>0</v>
      </c>
      <c r="Q50" s="57"/>
      <c r="R50" s="40"/>
      <c r="S50" s="46">
        <v>8857737</v>
      </c>
      <c r="T50" s="40"/>
      <c r="U50" s="46">
        <v>8857737</v>
      </c>
      <c r="V50" s="40"/>
      <c r="W50" s="45">
        <v>0.01</v>
      </c>
    </row>
    <row r="51" spans="1:23" ht="21.75" customHeight="1" x14ac:dyDescent="0.2">
      <c r="A51" s="21" t="s">
        <v>53</v>
      </c>
      <c r="B51" s="21"/>
      <c r="D51" s="46">
        <v>0</v>
      </c>
      <c r="E51" s="40"/>
      <c r="F51" s="46">
        <v>6171760987</v>
      </c>
      <c r="G51" s="40"/>
      <c r="H51" s="46">
        <v>0</v>
      </c>
      <c r="I51" s="40"/>
      <c r="J51" s="46">
        <v>6171760987</v>
      </c>
      <c r="K51" s="40"/>
      <c r="L51" s="45">
        <v>6.22</v>
      </c>
      <c r="M51" s="40"/>
      <c r="N51" s="46">
        <v>0</v>
      </c>
      <c r="O51" s="40"/>
      <c r="P51" s="57">
        <v>5245149079</v>
      </c>
      <c r="Q51" s="57"/>
      <c r="R51" s="40"/>
      <c r="S51" s="46">
        <v>-267421087</v>
      </c>
      <c r="T51" s="40"/>
      <c r="U51" s="46">
        <v>4977727992</v>
      </c>
      <c r="V51" s="40"/>
      <c r="W51" s="45">
        <v>3.66</v>
      </c>
    </row>
    <row r="52" spans="1:23" ht="21.75" customHeight="1" x14ac:dyDescent="0.2">
      <c r="A52" s="21" t="s">
        <v>134</v>
      </c>
      <c r="B52" s="21"/>
      <c r="D52" s="46">
        <v>0</v>
      </c>
      <c r="E52" s="40"/>
      <c r="F52" s="46">
        <v>0</v>
      </c>
      <c r="G52" s="40"/>
      <c r="H52" s="46">
        <v>0</v>
      </c>
      <c r="I52" s="40"/>
      <c r="J52" s="46">
        <v>0</v>
      </c>
      <c r="K52" s="40"/>
      <c r="L52" s="45">
        <v>0</v>
      </c>
      <c r="M52" s="40"/>
      <c r="N52" s="46">
        <v>0</v>
      </c>
      <c r="O52" s="40"/>
      <c r="P52" s="57">
        <v>0</v>
      </c>
      <c r="Q52" s="57"/>
      <c r="R52" s="40"/>
      <c r="S52" s="46">
        <v>1015919116</v>
      </c>
      <c r="T52" s="40"/>
      <c r="U52" s="46">
        <v>1015919116</v>
      </c>
      <c r="V52" s="40"/>
      <c r="W52" s="45">
        <v>0.75</v>
      </c>
    </row>
    <row r="53" spans="1:23" ht="21.75" customHeight="1" x14ac:dyDescent="0.2">
      <c r="A53" s="21" t="s">
        <v>35</v>
      </c>
      <c r="B53" s="21"/>
      <c r="D53" s="46">
        <v>0</v>
      </c>
      <c r="E53" s="40"/>
      <c r="F53" s="46">
        <v>10271369043</v>
      </c>
      <c r="G53" s="40"/>
      <c r="H53" s="46">
        <v>0</v>
      </c>
      <c r="I53" s="40"/>
      <c r="J53" s="46">
        <v>10271369043</v>
      </c>
      <c r="K53" s="40"/>
      <c r="L53" s="45">
        <v>10.35</v>
      </c>
      <c r="M53" s="40"/>
      <c r="N53" s="46">
        <v>0</v>
      </c>
      <c r="O53" s="40"/>
      <c r="P53" s="57">
        <v>10893536809</v>
      </c>
      <c r="Q53" s="57"/>
      <c r="R53" s="40"/>
      <c r="S53" s="46">
        <v>-515703215</v>
      </c>
      <c r="T53" s="40"/>
      <c r="U53" s="46">
        <v>10377833594</v>
      </c>
      <c r="V53" s="40"/>
      <c r="W53" s="45">
        <v>7.62</v>
      </c>
    </row>
    <row r="54" spans="1:23" ht="21.75" customHeight="1" x14ac:dyDescent="0.2">
      <c r="A54" s="21" t="s">
        <v>49</v>
      </c>
      <c r="B54" s="21"/>
      <c r="D54" s="46">
        <v>0</v>
      </c>
      <c r="E54" s="40"/>
      <c r="F54" s="46">
        <v>2783340000</v>
      </c>
      <c r="G54" s="40"/>
      <c r="H54" s="46">
        <v>0</v>
      </c>
      <c r="I54" s="40"/>
      <c r="J54" s="46">
        <v>2783340000</v>
      </c>
      <c r="K54" s="40"/>
      <c r="L54" s="45">
        <v>2.81</v>
      </c>
      <c r="M54" s="40"/>
      <c r="N54" s="46">
        <v>0</v>
      </c>
      <c r="O54" s="40"/>
      <c r="P54" s="57">
        <v>5774743936</v>
      </c>
      <c r="Q54" s="57"/>
      <c r="R54" s="40"/>
      <c r="S54" s="46">
        <v>-1573955508</v>
      </c>
      <c r="T54" s="40"/>
      <c r="U54" s="46">
        <v>4200788428</v>
      </c>
      <c r="V54" s="40"/>
      <c r="W54" s="45">
        <v>3.08</v>
      </c>
    </row>
    <row r="55" spans="1:23" ht="21.75" customHeight="1" x14ac:dyDescent="0.2">
      <c r="A55" s="21" t="s">
        <v>135</v>
      </c>
      <c r="B55" s="21"/>
      <c r="D55" s="46">
        <v>0</v>
      </c>
      <c r="E55" s="40"/>
      <c r="F55" s="46">
        <v>0</v>
      </c>
      <c r="G55" s="40"/>
      <c r="H55" s="46">
        <v>0</v>
      </c>
      <c r="I55" s="40"/>
      <c r="J55" s="46">
        <v>0</v>
      </c>
      <c r="K55" s="40"/>
      <c r="L55" s="45">
        <v>0</v>
      </c>
      <c r="M55" s="40"/>
      <c r="N55" s="46">
        <v>0</v>
      </c>
      <c r="O55" s="40"/>
      <c r="P55" s="57">
        <v>0</v>
      </c>
      <c r="Q55" s="57"/>
      <c r="R55" s="40"/>
      <c r="S55" s="46">
        <v>-214502425</v>
      </c>
      <c r="T55" s="40"/>
      <c r="U55" s="46">
        <v>-214502425</v>
      </c>
      <c r="V55" s="40"/>
      <c r="W55" s="45">
        <v>-0.16</v>
      </c>
    </row>
    <row r="56" spans="1:23" ht="21.75" customHeight="1" x14ac:dyDescent="0.2">
      <c r="A56" s="21" t="s">
        <v>40</v>
      </c>
      <c r="B56" s="21"/>
      <c r="D56" s="46">
        <v>0</v>
      </c>
      <c r="E56" s="40"/>
      <c r="F56" s="46">
        <v>994050000</v>
      </c>
      <c r="G56" s="40"/>
      <c r="H56" s="46">
        <v>0</v>
      </c>
      <c r="I56" s="40"/>
      <c r="J56" s="46">
        <v>994050000</v>
      </c>
      <c r="K56" s="40"/>
      <c r="L56" s="45">
        <v>1</v>
      </c>
      <c r="M56" s="40"/>
      <c r="N56" s="46">
        <v>5500000000</v>
      </c>
      <c r="O56" s="40"/>
      <c r="P56" s="57">
        <v>-76457156</v>
      </c>
      <c r="Q56" s="57"/>
      <c r="R56" s="40"/>
      <c r="S56" s="46">
        <v>0</v>
      </c>
      <c r="T56" s="40"/>
      <c r="U56" s="46">
        <v>5423542844</v>
      </c>
      <c r="V56" s="40"/>
      <c r="W56" s="45">
        <v>3.98</v>
      </c>
    </row>
    <row r="57" spans="1:23" ht="21.75" customHeight="1" x14ac:dyDescent="0.2">
      <c r="A57" s="21" t="s">
        <v>28</v>
      </c>
      <c r="B57" s="21"/>
      <c r="D57" s="46">
        <v>6435038393</v>
      </c>
      <c r="E57" s="40"/>
      <c r="F57" s="46">
        <v>4801261500</v>
      </c>
      <c r="G57" s="40"/>
      <c r="H57" s="46">
        <v>0</v>
      </c>
      <c r="I57" s="40"/>
      <c r="J57" s="46">
        <v>11236299893</v>
      </c>
      <c r="K57" s="40"/>
      <c r="L57" s="45">
        <v>11.33</v>
      </c>
      <c r="M57" s="40"/>
      <c r="N57" s="46">
        <v>6435038393</v>
      </c>
      <c r="O57" s="40"/>
      <c r="P57" s="57">
        <v>-4383760500</v>
      </c>
      <c r="Q57" s="57"/>
      <c r="R57" s="40"/>
      <c r="S57" s="46">
        <v>0</v>
      </c>
      <c r="T57" s="40"/>
      <c r="U57" s="46">
        <v>2051277893</v>
      </c>
      <c r="V57" s="40"/>
      <c r="W57" s="45">
        <v>1.51</v>
      </c>
    </row>
    <row r="58" spans="1:23" ht="21.75" customHeight="1" x14ac:dyDescent="0.2">
      <c r="A58" s="21" t="s">
        <v>42</v>
      </c>
      <c r="B58" s="21"/>
      <c r="D58" s="46">
        <v>0</v>
      </c>
      <c r="E58" s="40"/>
      <c r="F58" s="46">
        <v>666804051</v>
      </c>
      <c r="G58" s="40"/>
      <c r="H58" s="46">
        <v>0</v>
      </c>
      <c r="I58" s="40"/>
      <c r="J58" s="46">
        <v>666804051</v>
      </c>
      <c r="K58" s="40"/>
      <c r="L58" s="45">
        <v>0.67</v>
      </c>
      <c r="M58" s="40"/>
      <c r="N58" s="46">
        <v>0</v>
      </c>
      <c r="O58" s="40"/>
      <c r="P58" s="57">
        <v>885495051</v>
      </c>
      <c r="Q58" s="57"/>
      <c r="R58" s="40"/>
      <c r="S58" s="46">
        <v>0</v>
      </c>
      <c r="T58" s="40"/>
      <c r="U58" s="46">
        <v>885495051</v>
      </c>
      <c r="V58" s="40"/>
      <c r="W58" s="45">
        <v>0.65</v>
      </c>
    </row>
    <row r="59" spans="1:23" ht="21.75" customHeight="1" x14ac:dyDescent="0.2">
      <c r="A59" s="21" t="s">
        <v>48</v>
      </c>
      <c r="B59" s="21"/>
      <c r="D59" s="46">
        <v>0</v>
      </c>
      <c r="E59" s="40"/>
      <c r="F59" s="46">
        <v>516578018</v>
      </c>
      <c r="G59" s="40"/>
      <c r="H59" s="46">
        <v>0</v>
      </c>
      <c r="I59" s="40"/>
      <c r="J59" s="46">
        <v>516578018</v>
      </c>
      <c r="K59" s="40"/>
      <c r="L59" s="45">
        <v>0.52</v>
      </c>
      <c r="M59" s="40"/>
      <c r="N59" s="46">
        <v>0</v>
      </c>
      <c r="O59" s="40"/>
      <c r="P59" s="57">
        <v>-6004389982</v>
      </c>
      <c r="Q59" s="57"/>
      <c r="R59" s="40"/>
      <c r="S59" s="46">
        <v>0</v>
      </c>
      <c r="T59" s="40"/>
      <c r="U59" s="46">
        <v>-6004389982</v>
      </c>
      <c r="V59" s="40"/>
      <c r="W59" s="45">
        <v>-4.41</v>
      </c>
    </row>
    <row r="60" spans="1:23" ht="21.75" customHeight="1" x14ac:dyDescent="0.2">
      <c r="A60" s="21" t="s">
        <v>54</v>
      </c>
      <c r="B60" s="21"/>
      <c r="D60" s="46">
        <v>0</v>
      </c>
      <c r="E60" s="40"/>
      <c r="F60" s="46">
        <v>524858400</v>
      </c>
      <c r="G60" s="40"/>
      <c r="H60" s="46">
        <v>0</v>
      </c>
      <c r="I60" s="40"/>
      <c r="J60" s="46">
        <v>524858400</v>
      </c>
      <c r="K60" s="40"/>
      <c r="L60" s="45">
        <v>0.53</v>
      </c>
      <c r="M60" s="40"/>
      <c r="N60" s="46">
        <v>0</v>
      </c>
      <c r="O60" s="40"/>
      <c r="P60" s="57">
        <v>586916904</v>
      </c>
      <c r="Q60" s="57"/>
      <c r="R60" s="40"/>
      <c r="S60" s="46">
        <v>0</v>
      </c>
      <c r="T60" s="40"/>
      <c r="U60" s="46">
        <v>586916904</v>
      </c>
      <c r="V60" s="40"/>
      <c r="W60" s="45">
        <v>0.43</v>
      </c>
    </row>
    <row r="61" spans="1:23" ht="21.75" customHeight="1" x14ac:dyDescent="0.2">
      <c r="A61" s="21" t="s">
        <v>33</v>
      </c>
      <c r="B61" s="21"/>
      <c r="D61" s="46">
        <v>0</v>
      </c>
      <c r="E61" s="40"/>
      <c r="F61" s="46">
        <v>0</v>
      </c>
      <c r="G61" s="40"/>
      <c r="H61" s="46">
        <v>0</v>
      </c>
      <c r="I61" s="40"/>
      <c r="J61" s="46">
        <v>0</v>
      </c>
      <c r="K61" s="40"/>
      <c r="L61" s="45">
        <v>0</v>
      </c>
      <c r="M61" s="40"/>
      <c r="N61" s="46">
        <v>0</v>
      </c>
      <c r="O61" s="40"/>
      <c r="P61" s="57">
        <v>0</v>
      </c>
      <c r="Q61" s="57"/>
      <c r="R61" s="40"/>
      <c r="S61" s="46">
        <v>0</v>
      </c>
      <c r="T61" s="40"/>
      <c r="U61" s="46">
        <v>0</v>
      </c>
      <c r="V61" s="40"/>
      <c r="W61" s="45">
        <v>0</v>
      </c>
    </row>
    <row r="62" spans="1:23" ht="21.75" customHeight="1" x14ac:dyDescent="0.2">
      <c r="A62" s="21" t="s">
        <v>25</v>
      </c>
      <c r="B62" s="21"/>
      <c r="D62" s="46">
        <v>0</v>
      </c>
      <c r="E62" s="40"/>
      <c r="F62" s="46">
        <v>289765575</v>
      </c>
      <c r="G62" s="40"/>
      <c r="H62" s="46">
        <v>0</v>
      </c>
      <c r="I62" s="40"/>
      <c r="J62" s="46">
        <v>289765575</v>
      </c>
      <c r="K62" s="40"/>
      <c r="L62" s="45">
        <v>0.28999999999999998</v>
      </c>
      <c r="M62" s="40"/>
      <c r="N62" s="46">
        <v>0</v>
      </c>
      <c r="O62" s="40"/>
      <c r="P62" s="57">
        <v>1532805219</v>
      </c>
      <c r="Q62" s="57"/>
      <c r="R62" s="40"/>
      <c r="S62" s="46">
        <v>0</v>
      </c>
      <c r="T62" s="40"/>
      <c r="U62" s="46">
        <v>1532805219</v>
      </c>
      <c r="V62" s="40"/>
      <c r="W62" s="45">
        <v>1.1299999999999999</v>
      </c>
    </row>
    <row r="63" spans="1:23" ht="21.75" customHeight="1" x14ac:dyDescent="0.2">
      <c r="A63" s="21" t="s">
        <v>20</v>
      </c>
      <c r="B63" s="21"/>
      <c r="D63" s="46">
        <v>0</v>
      </c>
      <c r="E63" s="40"/>
      <c r="F63" s="46">
        <v>876535771</v>
      </c>
      <c r="G63" s="40"/>
      <c r="H63" s="46">
        <v>0</v>
      </c>
      <c r="I63" s="40"/>
      <c r="J63" s="46">
        <v>876535771</v>
      </c>
      <c r="K63" s="40"/>
      <c r="L63" s="45">
        <v>0.88</v>
      </c>
      <c r="M63" s="40"/>
      <c r="N63" s="46">
        <v>0</v>
      </c>
      <c r="O63" s="40"/>
      <c r="P63" s="57">
        <v>100290946</v>
      </c>
      <c r="Q63" s="57"/>
      <c r="R63" s="40"/>
      <c r="S63" s="46">
        <v>0</v>
      </c>
      <c r="T63" s="40"/>
      <c r="U63" s="46">
        <v>100290946</v>
      </c>
      <c r="V63" s="40"/>
      <c r="W63" s="45">
        <v>7.0000000000000007E-2</v>
      </c>
    </row>
    <row r="64" spans="1:23" ht="21.75" customHeight="1" x14ac:dyDescent="0.2">
      <c r="A64" s="21" t="s">
        <v>22</v>
      </c>
      <c r="B64" s="21"/>
      <c r="D64" s="46">
        <v>0</v>
      </c>
      <c r="E64" s="40"/>
      <c r="F64" s="46">
        <v>0</v>
      </c>
      <c r="G64" s="40"/>
      <c r="H64" s="46">
        <v>0</v>
      </c>
      <c r="I64" s="40"/>
      <c r="J64" s="46">
        <v>0</v>
      </c>
      <c r="K64" s="40"/>
      <c r="L64" s="45">
        <v>0</v>
      </c>
      <c r="M64" s="40"/>
      <c r="N64" s="46">
        <v>0</v>
      </c>
      <c r="O64" s="40"/>
      <c r="P64" s="57">
        <v>0</v>
      </c>
      <c r="Q64" s="57"/>
      <c r="R64" s="40"/>
      <c r="S64" s="46">
        <v>0</v>
      </c>
      <c r="T64" s="40"/>
      <c r="U64" s="46">
        <v>0</v>
      </c>
      <c r="V64" s="40"/>
      <c r="W64" s="45">
        <v>0</v>
      </c>
    </row>
    <row r="65" spans="1:23" ht="21.75" customHeight="1" x14ac:dyDescent="0.2">
      <c r="A65" s="21" t="s">
        <v>64</v>
      </c>
      <c r="B65" s="21"/>
      <c r="D65" s="46">
        <v>0</v>
      </c>
      <c r="E65" s="40"/>
      <c r="F65" s="46">
        <v>3044105585</v>
      </c>
      <c r="G65" s="40"/>
      <c r="H65" s="46">
        <v>0</v>
      </c>
      <c r="I65" s="40"/>
      <c r="J65" s="46">
        <v>3044105585</v>
      </c>
      <c r="K65" s="40"/>
      <c r="L65" s="45">
        <v>3.07</v>
      </c>
      <c r="M65" s="40"/>
      <c r="N65" s="46">
        <v>0</v>
      </c>
      <c r="O65" s="40"/>
      <c r="P65" s="57">
        <v>1764344931</v>
      </c>
      <c r="Q65" s="57"/>
      <c r="R65" s="40"/>
      <c r="S65" s="46">
        <v>0</v>
      </c>
      <c r="T65" s="40"/>
      <c r="U65" s="46">
        <v>1764344931</v>
      </c>
      <c r="V65" s="40"/>
      <c r="W65" s="45">
        <v>1.3</v>
      </c>
    </row>
    <row r="66" spans="1:23" ht="21.75" customHeight="1" x14ac:dyDescent="0.2">
      <c r="A66" s="21" t="s">
        <v>52</v>
      </c>
      <c r="B66" s="21"/>
      <c r="D66" s="46">
        <v>0</v>
      </c>
      <c r="E66" s="40"/>
      <c r="F66" s="46">
        <v>944347500</v>
      </c>
      <c r="G66" s="40"/>
      <c r="H66" s="46">
        <v>0</v>
      </c>
      <c r="I66" s="40"/>
      <c r="J66" s="46">
        <v>944347500</v>
      </c>
      <c r="K66" s="40"/>
      <c r="L66" s="45">
        <v>0.95</v>
      </c>
      <c r="M66" s="40"/>
      <c r="N66" s="46">
        <v>0</v>
      </c>
      <c r="O66" s="40"/>
      <c r="P66" s="57">
        <v>944347500</v>
      </c>
      <c r="Q66" s="57"/>
      <c r="R66" s="40"/>
      <c r="S66" s="46">
        <v>0</v>
      </c>
      <c r="T66" s="40"/>
      <c r="U66" s="46">
        <v>944347500</v>
      </c>
      <c r="V66" s="40"/>
      <c r="W66" s="45">
        <v>0.69</v>
      </c>
    </row>
    <row r="67" spans="1:23" ht="21.75" customHeight="1" x14ac:dyDescent="0.2">
      <c r="A67" s="21" t="s">
        <v>58</v>
      </c>
      <c r="B67" s="21"/>
      <c r="D67" s="46">
        <v>0</v>
      </c>
      <c r="E67" s="40"/>
      <c r="F67" s="46">
        <v>2405601000</v>
      </c>
      <c r="G67" s="40"/>
      <c r="H67" s="46">
        <v>0</v>
      </c>
      <c r="I67" s="40"/>
      <c r="J67" s="46">
        <v>2405601000</v>
      </c>
      <c r="K67" s="40"/>
      <c r="L67" s="45">
        <v>2.4300000000000002</v>
      </c>
      <c r="M67" s="40"/>
      <c r="N67" s="46">
        <v>0</v>
      </c>
      <c r="O67" s="40"/>
      <c r="P67" s="57">
        <v>2753518500</v>
      </c>
      <c r="Q67" s="57"/>
      <c r="R67" s="40"/>
      <c r="S67" s="46">
        <v>0</v>
      </c>
      <c r="T67" s="40"/>
      <c r="U67" s="46">
        <v>2753518500</v>
      </c>
      <c r="V67" s="40"/>
      <c r="W67" s="45">
        <v>2.02</v>
      </c>
    </row>
    <row r="68" spans="1:23" ht="21.75" customHeight="1" x14ac:dyDescent="0.2">
      <c r="A68" s="21" t="s">
        <v>70</v>
      </c>
      <c r="B68" s="21"/>
      <c r="D68" s="46">
        <v>0</v>
      </c>
      <c r="E68" s="40"/>
      <c r="F68" s="46">
        <v>84588444</v>
      </c>
      <c r="G68" s="40"/>
      <c r="H68" s="46">
        <v>0</v>
      </c>
      <c r="I68" s="40"/>
      <c r="J68" s="46">
        <v>84588444</v>
      </c>
      <c r="K68" s="40"/>
      <c r="L68" s="45">
        <v>0.09</v>
      </c>
      <c r="M68" s="40"/>
      <c r="N68" s="46">
        <v>0</v>
      </c>
      <c r="O68" s="40"/>
      <c r="P68" s="57">
        <v>84588444</v>
      </c>
      <c r="Q68" s="57"/>
      <c r="R68" s="40"/>
      <c r="S68" s="46">
        <v>0</v>
      </c>
      <c r="T68" s="40"/>
      <c r="U68" s="46">
        <v>84588444</v>
      </c>
      <c r="V68" s="40"/>
      <c r="W68" s="45">
        <v>0.06</v>
      </c>
    </row>
    <row r="69" spans="1:23" ht="21.75" customHeight="1" x14ac:dyDescent="0.2">
      <c r="A69" s="21" t="s">
        <v>39</v>
      </c>
      <c r="B69" s="21"/>
      <c r="D69" s="46">
        <v>0</v>
      </c>
      <c r="E69" s="40"/>
      <c r="F69" s="46">
        <v>7142043809</v>
      </c>
      <c r="G69" s="40"/>
      <c r="H69" s="46">
        <v>0</v>
      </c>
      <c r="I69" s="40"/>
      <c r="J69" s="46">
        <v>7142043809</v>
      </c>
      <c r="K69" s="40"/>
      <c r="L69" s="45">
        <v>7.2</v>
      </c>
      <c r="M69" s="40"/>
      <c r="N69" s="46">
        <v>0</v>
      </c>
      <c r="O69" s="40"/>
      <c r="P69" s="57">
        <v>5690680442</v>
      </c>
      <c r="Q69" s="57"/>
      <c r="R69" s="40"/>
      <c r="S69" s="46">
        <v>0</v>
      </c>
      <c r="T69" s="40"/>
      <c r="U69" s="46">
        <v>5690680442</v>
      </c>
      <c r="V69" s="40"/>
      <c r="W69" s="45">
        <v>4.18</v>
      </c>
    </row>
    <row r="70" spans="1:23" ht="21.75" customHeight="1" x14ac:dyDescent="0.2">
      <c r="A70" s="21" t="s">
        <v>50</v>
      </c>
      <c r="B70" s="21"/>
      <c r="D70" s="46">
        <v>0</v>
      </c>
      <c r="E70" s="40"/>
      <c r="F70" s="46">
        <v>1620004108</v>
      </c>
      <c r="G70" s="40"/>
      <c r="H70" s="46">
        <v>0</v>
      </c>
      <c r="I70" s="40"/>
      <c r="J70" s="46">
        <v>1620004108</v>
      </c>
      <c r="K70" s="40"/>
      <c r="L70" s="45">
        <v>1.63</v>
      </c>
      <c r="M70" s="40"/>
      <c r="N70" s="46">
        <v>0</v>
      </c>
      <c r="O70" s="40"/>
      <c r="P70" s="57">
        <v>905168911</v>
      </c>
      <c r="Q70" s="57"/>
      <c r="R70" s="40"/>
      <c r="S70" s="46">
        <v>0</v>
      </c>
      <c r="T70" s="40"/>
      <c r="U70" s="46">
        <v>905168911</v>
      </c>
      <c r="V70" s="40"/>
      <c r="W70" s="45">
        <v>0.66</v>
      </c>
    </row>
    <row r="71" spans="1:23" ht="21.75" customHeight="1" x14ac:dyDescent="0.2">
      <c r="A71" s="21" t="s">
        <v>67</v>
      </c>
      <c r="B71" s="21"/>
      <c r="D71" s="46">
        <v>0</v>
      </c>
      <c r="E71" s="40"/>
      <c r="F71" s="46">
        <v>1174445272</v>
      </c>
      <c r="G71" s="40"/>
      <c r="H71" s="46">
        <v>0</v>
      </c>
      <c r="I71" s="40"/>
      <c r="J71" s="46">
        <v>1174445272</v>
      </c>
      <c r="K71" s="40"/>
      <c r="L71" s="45">
        <v>1.18</v>
      </c>
      <c r="M71" s="40"/>
      <c r="N71" s="46">
        <v>0</v>
      </c>
      <c r="O71" s="40"/>
      <c r="P71" s="57">
        <v>1853739280</v>
      </c>
      <c r="Q71" s="57"/>
      <c r="R71" s="40"/>
      <c r="S71" s="46">
        <v>0</v>
      </c>
      <c r="T71" s="40"/>
      <c r="U71" s="46">
        <v>1853739280</v>
      </c>
      <c r="V71" s="40"/>
      <c r="W71" s="45">
        <v>1.36</v>
      </c>
    </row>
    <row r="72" spans="1:23" ht="21.75" customHeight="1" x14ac:dyDescent="0.2">
      <c r="A72" s="21" t="s">
        <v>37</v>
      </c>
      <c r="B72" s="21"/>
      <c r="D72" s="46">
        <v>0</v>
      </c>
      <c r="E72" s="40"/>
      <c r="F72" s="46">
        <v>245207283</v>
      </c>
      <c r="G72" s="40"/>
      <c r="H72" s="46">
        <v>0</v>
      </c>
      <c r="I72" s="40"/>
      <c r="J72" s="46">
        <v>245207283</v>
      </c>
      <c r="K72" s="40"/>
      <c r="L72" s="45">
        <v>0.25</v>
      </c>
      <c r="M72" s="40"/>
      <c r="N72" s="46">
        <v>0</v>
      </c>
      <c r="O72" s="40"/>
      <c r="P72" s="57">
        <v>-6255929418</v>
      </c>
      <c r="Q72" s="57"/>
      <c r="R72" s="40"/>
      <c r="S72" s="46">
        <v>0</v>
      </c>
      <c r="T72" s="40"/>
      <c r="U72" s="46">
        <v>-6255929418</v>
      </c>
      <c r="V72" s="40"/>
      <c r="W72" s="45">
        <v>-4.59</v>
      </c>
    </row>
    <row r="73" spans="1:23" ht="21.75" customHeight="1" x14ac:dyDescent="0.2">
      <c r="A73" s="21" t="s">
        <v>69</v>
      </c>
      <c r="B73" s="21"/>
      <c r="D73" s="46">
        <v>0</v>
      </c>
      <c r="E73" s="40"/>
      <c r="F73" s="46">
        <v>-442377573</v>
      </c>
      <c r="G73" s="40"/>
      <c r="H73" s="46">
        <v>0</v>
      </c>
      <c r="I73" s="40"/>
      <c r="J73" s="46">
        <v>-442377573</v>
      </c>
      <c r="K73" s="40"/>
      <c r="L73" s="45">
        <v>-0.45</v>
      </c>
      <c r="M73" s="40"/>
      <c r="N73" s="46">
        <v>0</v>
      </c>
      <c r="O73" s="40"/>
      <c r="P73" s="57">
        <v>-442377573</v>
      </c>
      <c r="Q73" s="57"/>
      <c r="R73" s="40"/>
      <c r="S73" s="46">
        <v>0</v>
      </c>
      <c r="T73" s="40"/>
      <c r="U73" s="46">
        <v>-442377573</v>
      </c>
      <c r="V73" s="40"/>
      <c r="W73" s="45">
        <v>-0.32</v>
      </c>
    </row>
    <row r="74" spans="1:23" ht="21.75" customHeight="1" x14ac:dyDescent="0.2">
      <c r="A74" s="23" t="s">
        <v>68</v>
      </c>
      <c r="B74" s="23"/>
      <c r="D74" s="48">
        <v>0</v>
      </c>
      <c r="E74" s="40"/>
      <c r="F74" s="48">
        <v>261718344</v>
      </c>
      <c r="G74" s="40"/>
      <c r="H74" s="48">
        <v>0</v>
      </c>
      <c r="I74" s="40"/>
      <c r="J74" s="48">
        <v>261718344</v>
      </c>
      <c r="K74" s="40"/>
      <c r="L74" s="49">
        <v>0.26</v>
      </c>
      <c r="M74" s="40"/>
      <c r="N74" s="48">
        <v>0</v>
      </c>
      <c r="O74" s="40"/>
      <c r="P74" s="57">
        <v>261718344</v>
      </c>
      <c r="Q74" s="58"/>
      <c r="R74" s="40"/>
      <c r="S74" s="48">
        <v>0</v>
      </c>
      <c r="T74" s="40"/>
      <c r="U74" s="48">
        <v>261718344</v>
      </c>
      <c r="V74" s="40"/>
      <c r="W74" s="49">
        <v>0.19</v>
      </c>
    </row>
    <row r="75" spans="1:23" ht="21.75" customHeight="1" x14ac:dyDescent="0.2">
      <c r="A75" s="24" t="s">
        <v>72</v>
      </c>
      <c r="B75" s="24"/>
      <c r="D75" s="50">
        <v>6435038393</v>
      </c>
      <c r="E75" s="40"/>
      <c r="F75" s="50">
        <f>SUM(F9:F74)</f>
        <v>64478332111</v>
      </c>
      <c r="G75" s="40"/>
      <c r="H75" s="50">
        <f>SUM(H9:H74)</f>
        <v>36252981301</v>
      </c>
      <c r="I75" s="40"/>
      <c r="J75" s="50">
        <f>SUM(J9:J74)</f>
        <v>107166351805</v>
      </c>
      <c r="K75" s="40"/>
      <c r="L75" s="51">
        <f>SUM(L9:L74)</f>
        <v>108.03</v>
      </c>
      <c r="M75" s="40"/>
      <c r="N75" s="50">
        <f>SUM(N9:N74)</f>
        <v>20122144189</v>
      </c>
      <c r="O75" s="40"/>
      <c r="P75" s="40"/>
      <c r="Q75" s="50">
        <f>SUM(N75:P75)</f>
        <v>20122144189</v>
      </c>
      <c r="R75" s="40"/>
      <c r="S75" s="50">
        <f>SUM(S9:S74)</f>
        <v>37143784802</v>
      </c>
      <c r="T75" s="40"/>
      <c r="U75" s="50">
        <f>SUM(U9:U74)</f>
        <v>129615259721</v>
      </c>
      <c r="V75" s="40"/>
      <c r="W75" s="51">
        <f>SUM(W9:W74)</f>
        <v>95.190000000000012</v>
      </c>
    </row>
  </sheetData>
  <mergeCells count="143">
    <mergeCell ref="A73:B73"/>
    <mergeCell ref="P73:Q73"/>
    <mergeCell ref="A74:B74"/>
    <mergeCell ref="P74:Q74"/>
    <mergeCell ref="A75:B75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9:B59"/>
    <mergeCell ref="P59:Q59"/>
    <mergeCell ref="A60:B60"/>
    <mergeCell ref="P60:Q60"/>
    <mergeCell ref="A61:B61"/>
    <mergeCell ref="P61:Q61"/>
    <mergeCell ref="A62:B62"/>
    <mergeCell ref="P62:Q62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F6D8-444C-46A6-BA28-812B78494527}">
  <sheetPr>
    <pageSetUpPr fitToPage="1"/>
  </sheetPr>
  <dimension ref="A1:W10"/>
  <sheetViews>
    <sheetView rightToLeft="1" view="pageBreakPreview" zoomScale="98" zoomScaleNormal="100" zoomScaleSheetLayoutView="98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4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6.140625" bestFit="1" customWidth="1"/>
    <col min="18" max="18" width="1.28515625" customWidth="1"/>
    <col min="19" max="19" width="15" bestFit="1" customWidth="1"/>
    <col min="20" max="20" width="1.28515625" customWidth="1"/>
    <col min="21" max="21" width="15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4.45" customHeight="1" x14ac:dyDescent="0.2"/>
    <row r="5" spans="1:23" ht="14.45" customHeight="1" x14ac:dyDescent="0.2">
      <c r="A5" s="1" t="s">
        <v>206</v>
      </c>
      <c r="B5" s="17" t="s">
        <v>207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4.45" customHeight="1" x14ac:dyDescent="0.2">
      <c r="D6" s="18" t="s">
        <v>116</v>
      </c>
      <c r="E6" s="18"/>
      <c r="F6" s="18"/>
      <c r="G6" s="18"/>
      <c r="H6" s="18"/>
      <c r="I6" s="18"/>
      <c r="J6" s="18"/>
      <c r="K6" s="18"/>
      <c r="L6" s="18"/>
      <c r="N6" s="18" t="s">
        <v>117</v>
      </c>
      <c r="O6" s="18"/>
      <c r="P6" s="18"/>
      <c r="Q6" s="18"/>
      <c r="R6" s="18"/>
      <c r="S6" s="18"/>
      <c r="T6" s="18"/>
      <c r="U6" s="18"/>
      <c r="V6" s="18"/>
      <c r="W6" s="18"/>
    </row>
    <row r="7" spans="1:23" ht="14.45" customHeight="1" x14ac:dyDescent="0.2">
      <c r="D7" s="3"/>
      <c r="E7" s="3"/>
      <c r="F7" s="3"/>
      <c r="G7" s="3"/>
      <c r="H7" s="3"/>
      <c r="I7" s="3"/>
      <c r="J7" s="19" t="s">
        <v>72</v>
      </c>
      <c r="K7" s="19"/>
      <c r="L7" s="19"/>
      <c r="N7" s="3"/>
      <c r="O7" s="3"/>
      <c r="P7" s="3"/>
      <c r="Q7" s="3"/>
      <c r="R7" s="3"/>
      <c r="S7" s="3"/>
      <c r="T7" s="3"/>
      <c r="U7" s="19" t="s">
        <v>72</v>
      </c>
      <c r="V7" s="19"/>
      <c r="W7" s="19"/>
    </row>
    <row r="8" spans="1:23" ht="14.45" customHeight="1" x14ac:dyDescent="0.2">
      <c r="A8" s="18" t="s">
        <v>118</v>
      </c>
      <c r="B8" s="18"/>
      <c r="D8" s="2" t="s">
        <v>119</v>
      </c>
      <c r="F8" s="2" t="s">
        <v>120</v>
      </c>
      <c r="H8" s="2" t="s">
        <v>121</v>
      </c>
      <c r="J8" s="4" t="s">
        <v>93</v>
      </c>
      <c r="K8" s="3"/>
      <c r="L8" s="4" t="s">
        <v>103</v>
      </c>
      <c r="N8" s="2" t="s">
        <v>119</v>
      </c>
      <c r="P8" s="18" t="s">
        <v>120</v>
      </c>
      <c r="Q8" s="18"/>
      <c r="S8" s="2" t="s">
        <v>121</v>
      </c>
      <c r="U8" s="4" t="s">
        <v>93</v>
      </c>
      <c r="V8" s="3"/>
      <c r="W8" s="4" t="s">
        <v>103</v>
      </c>
    </row>
    <row r="9" spans="1:23" ht="21.75" customHeight="1" x14ac:dyDescent="0.2">
      <c r="A9" s="21" t="s">
        <v>136</v>
      </c>
      <c r="B9" s="21"/>
      <c r="D9" s="38">
        <v>0</v>
      </c>
      <c r="E9" s="27"/>
      <c r="F9" s="63">
        <v>-5208426203</v>
      </c>
      <c r="G9" s="64"/>
      <c r="H9" s="63">
        <v>0</v>
      </c>
      <c r="I9" s="64"/>
      <c r="J9" s="63">
        <v>-5208426203</v>
      </c>
      <c r="K9" s="64"/>
      <c r="L9" s="65">
        <v>-5.25</v>
      </c>
      <c r="M9" s="64"/>
      <c r="N9" s="63">
        <v>0</v>
      </c>
      <c r="O9" s="64"/>
      <c r="P9" s="66">
        <v>-3203214755</v>
      </c>
      <c r="Q9" s="66"/>
      <c r="R9" s="64"/>
      <c r="S9" s="63">
        <v>0</v>
      </c>
      <c r="T9" s="64"/>
      <c r="U9" s="63">
        <v>-3203214755</v>
      </c>
      <c r="V9" s="64"/>
      <c r="W9" s="65">
        <v>-2.35</v>
      </c>
    </row>
    <row r="10" spans="1:23" ht="21.75" customHeight="1" thickBot="1" x14ac:dyDescent="0.25">
      <c r="A10" s="24" t="s">
        <v>72</v>
      </c>
      <c r="B10" s="24"/>
      <c r="D10" s="28">
        <v>0</v>
      </c>
      <c r="E10" s="27"/>
      <c r="F10" s="67">
        <f>F9</f>
        <v>-5208426203</v>
      </c>
      <c r="G10" s="64"/>
      <c r="H10" s="67">
        <v>0</v>
      </c>
      <c r="I10" s="64"/>
      <c r="J10" s="67">
        <f>J9</f>
        <v>-5208426203</v>
      </c>
      <c r="K10" s="64"/>
      <c r="L10" s="68">
        <f>L9</f>
        <v>-5.25</v>
      </c>
      <c r="M10" s="64"/>
      <c r="N10" s="67">
        <v>0</v>
      </c>
      <c r="O10" s="64"/>
      <c r="P10" s="64"/>
      <c r="Q10" s="67">
        <f>P9</f>
        <v>-3203214755</v>
      </c>
      <c r="R10" s="64"/>
      <c r="S10" s="67">
        <v>0</v>
      </c>
      <c r="T10" s="64"/>
      <c r="U10" s="67">
        <f>U9</f>
        <v>-3203214755</v>
      </c>
      <c r="V10" s="64"/>
      <c r="W10" s="68">
        <f>W9</f>
        <v>-2.35</v>
      </c>
    </row>
  </sheetData>
  <mergeCells count="13">
    <mergeCell ref="A10:B10"/>
    <mergeCell ref="A9:B9"/>
    <mergeCell ref="P9:Q9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3"/>
  <sheetViews>
    <sheetView rightToLeft="1" view="pageBreakPreview" zoomScale="60" zoomScaleNormal="100" workbookViewId="0">
      <selection sqref="A1:R1"/>
    </sheetView>
  </sheetViews>
  <sheetFormatPr defaultRowHeight="12.75" x14ac:dyDescent="0.2"/>
  <cols>
    <col min="1" max="1" width="6.7109375" bestFit="1" customWidth="1"/>
    <col min="2" max="2" width="28.4257812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4.85546875" bestFit="1" customWidth="1"/>
    <col min="11" max="11" width="1.28515625" customWidth="1"/>
    <col min="12" max="12" width="15.140625" bestFit="1" customWidth="1"/>
    <col min="13" max="13" width="1.28515625" customWidth="1"/>
    <col min="14" max="14" width="16.28515625" bestFit="1" customWidth="1"/>
    <col min="15" max="15" width="1.28515625" customWidth="1"/>
    <col min="16" max="16" width="14.42578125" bestFit="1" customWidth="1"/>
    <col min="17" max="17" width="1.28515625" customWidth="1"/>
    <col min="18" max="18" width="15.140625" bestFit="1" customWidth="1"/>
    <col min="19" max="19" width="0.28515625" customWidth="1"/>
  </cols>
  <sheetData>
    <row r="1" spans="1:18" ht="29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1.75" customHeight="1" x14ac:dyDescent="0.2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1.75" customHeight="1" x14ac:dyDescent="0.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4.45" customHeight="1" x14ac:dyDescent="0.2"/>
    <row r="5" spans="1:18" ht="14.45" customHeight="1" x14ac:dyDescent="0.2">
      <c r="A5" s="1" t="s">
        <v>137</v>
      </c>
      <c r="B5" s="17" t="s">
        <v>138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4.45" customHeight="1" x14ac:dyDescent="0.2">
      <c r="D6" s="18" t="s">
        <v>116</v>
      </c>
      <c r="E6" s="18"/>
      <c r="F6" s="18"/>
      <c r="G6" s="18"/>
      <c r="H6" s="18"/>
      <c r="I6" s="18"/>
      <c r="J6" s="18"/>
      <c r="L6" s="18" t="s">
        <v>117</v>
      </c>
      <c r="M6" s="18"/>
      <c r="N6" s="18"/>
      <c r="O6" s="18"/>
      <c r="P6" s="18"/>
      <c r="Q6" s="18"/>
      <c r="R6" s="1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2" t="s">
        <v>139</v>
      </c>
      <c r="B8" s="52"/>
      <c r="D8" s="37" t="s">
        <v>140</v>
      </c>
      <c r="F8" s="37" t="s">
        <v>120</v>
      </c>
      <c r="H8" s="37" t="s">
        <v>121</v>
      </c>
      <c r="J8" s="37" t="s">
        <v>72</v>
      </c>
      <c r="L8" s="37" t="s">
        <v>140</v>
      </c>
      <c r="N8" s="37" t="s">
        <v>120</v>
      </c>
      <c r="P8" s="37" t="s">
        <v>121</v>
      </c>
      <c r="R8" s="37" t="s">
        <v>72</v>
      </c>
    </row>
    <row r="9" spans="1:18" ht="21.75" customHeight="1" x14ac:dyDescent="0.2">
      <c r="A9" s="30" t="s">
        <v>141</v>
      </c>
      <c r="B9" s="30"/>
      <c r="C9" s="55"/>
      <c r="D9" s="36">
        <v>0</v>
      </c>
      <c r="E9" s="55"/>
      <c r="F9" s="36">
        <v>0</v>
      </c>
      <c r="G9" s="55"/>
      <c r="H9" s="36">
        <v>0</v>
      </c>
      <c r="I9" s="55"/>
      <c r="J9" s="36">
        <v>0</v>
      </c>
      <c r="K9" s="55"/>
      <c r="L9" s="36">
        <v>1146598616</v>
      </c>
      <c r="M9" s="55"/>
      <c r="N9" s="36">
        <v>0</v>
      </c>
      <c r="O9" s="55"/>
      <c r="P9" s="36">
        <v>-77750000</v>
      </c>
      <c r="Q9" s="55"/>
      <c r="R9" s="36">
        <v>1068848616</v>
      </c>
    </row>
    <row r="10" spans="1:18" ht="21.75" customHeight="1" x14ac:dyDescent="0.2">
      <c r="A10" s="30" t="s">
        <v>142</v>
      </c>
      <c r="B10" s="30"/>
      <c r="C10" s="55"/>
      <c r="D10" s="36">
        <v>0</v>
      </c>
      <c r="E10" s="55"/>
      <c r="F10" s="36">
        <v>0</v>
      </c>
      <c r="G10" s="55"/>
      <c r="H10" s="36">
        <v>0</v>
      </c>
      <c r="I10" s="55"/>
      <c r="J10" s="36">
        <v>0</v>
      </c>
      <c r="K10" s="55"/>
      <c r="L10" s="36">
        <v>118889649</v>
      </c>
      <c r="M10" s="55"/>
      <c r="N10" s="36">
        <v>0</v>
      </c>
      <c r="O10" s="55"/>
      <c r="P10" s="36">
        <v>0</v>
      </c>
      <c r="Q10" s="55"/>
      <c r="R10" s="36">
        <v>118889649</v>
      </c>
    </row>
    <row r="11" spans="1:18" ht="21.75" customHeight="1" x14ac:dyDescent="0.2">
      <c r="A11" s="30" t="s">
        <v>86</v>
      </c>
      <c r="B11" s="30"/>
      <c r="C11" s="55"/>
      <c r="D11" s="36">
        <v>209772885</v>
      </c>
      <c r="E11" s="55"/>
      <c r="F11" s="36">
        <v>-18125000</v>
      </c>
      <c r="G11" s="55"/>
      <c r="H11" s="36">
        <v>0</v>
      </c>
      <c r="I11" s="55"/>
      <c r="J11" s="36">
        <v>191647885</v>
      </c>
      <c r="K11" s="55"/>
      <c r="L11" s="36">
        <v>1193837454</v>
      </c>
      <c r="M11" s="55"/>
      <c r="N11" s="36">
        <v>-18125000</v>
      </c>
      <c r="O11" s="55"/>
      <c r="P11" s="36">
        <v>-101500000</v>
      </c>
      <c r="Q11" s="55"/>
      <c r="R11" s="36">
        <v>1074212454</v>
      </c>
    </row>
    <row r="12" spans="1:18" ht="21.75" customHeight="1" x14ac:dyDescent="0.2">
      <c r="A12" s="30" t="s">
        <v>191</v>
      </c>
      <c r="B12" s="30"/>
      <c r="C12" s="55"/>
      <c r="D12" s="36">
        <v>72841506</v>
      </c>
      <c r="E12" s="55"/>
      <c r="F12" s="36">
        <v>0</v>
      </c>
      <c r="G12" s="55"/>
      <c r="H12" s="36">
        <v>0</v>
      </c>
      <c r="I12" s="55"/>
      <c r="J12" s="36">
        <f>D12+F12+H12</f>
        <v>72841506</v>
      </c>
      <c r="K12" s="55"/>
      <c r="L12" s="36">
        <f>J12+J21</f>
        <v>234972671</v>
      </c>
      <c r="M12" s="55"/>
      <c r="N12" s="36">
        <v>0</v>
      </c>
      <c r="O12" s="55"/>
      <c r="P12" s="36">
        <v>0</v>
      </c>
      <c r="Q12" s="55"/>
      <c r="R12" s="36">
        <f>L12</f>
        <v>234972671</v>
      </c>
    </row>
    <row r="13" spans="1:18" ht="21.75" customHeight="1" x14ac:dyDescent="0.2">
      <c r="A13" s="30" t="s">
        <v>194</v>
      </c>
      <c r="B13" s="30"/>
      <c r="C13" s="55"/>
      <c r="D13" s="36">
        <v>247252773</v>
      </c>
      <c r="E13" s="55"/>
      <c r="F13" s="36">
        <v>0</v>
      </c>
      <c r="G13" s="55"/>
      <c r="H13" s="36">
        <v>0</v>
      </c>
      <c r="I13" s="55"/>
      <c r="J13" s="36">
        <f t="shared" ref="J13:J15" si="0">D13+F13+H13</f>
        <v>247252773</v>
      </c>
      <c r="K13" s="55"/>
      <c r="L13" s="36">
        <f>J13+J22</f>
        <v>989010993</v>
      </c>
      <c r="M13" s="55"/>
      <c r="N13" s="36">
        <v>0</v>
      </c>
      <c r="O13" s="55"/>
      <c r="P13" s="36">
        <v>0</v>
      </c>
      <c r="Q13" s="55"/>
      <c r="R13" s="36">
        <f t="shared" ref="R13:R14" si="1">L13</f>
        <v>989010993</v>
      </c>
    </row>
    <row r="14" spans="1:18" ht="21.75" customHeight="1" x14ac:dyDescent="0.2">
      <c r="A14" s="30" t="s">
        <v>197</v>
      </c>
      <c r="B14" s="30"/>
      <c r="C14" s="55"/>
      <c r="D14" s="36">
        <v>511475392</v>
      </c>
      <c r="E14" s="55"/>
      <c r="F14" s="36">
        <v>0</v>
      </c>
      <c r="G14" s="55"/>
      <c r="H14" s="36">
        <v>0</v>
      </c>
      <c r="I14" s="55"/>
      <c r="J14" s="36">
        <f t="shared" si="0"/>
        <v>511475392</v>
      </c>
      <c r="K14" s="55"/>
      <c r="L14" s="36">
        <f>J23+J14</f>
        <v>1070901602</v>
      </c>
      <c r="M14" s="55"/>
      <c r="N14" s="36">
        <v>0</v>
      </c>
      <c r="O14" s="55"/>
      <c r="P14" s="36">
        <v>0</v>
      </c>
      <c r="Q14" s="55"/>
      <c r="R14" s="36">
        <f t="shared" si="1"/>
        <v>1070901602</v>
      </c>
    </row>
    <row r="15" spans="1:18" ht="21.75" customHeight="1" x14ac:dyDescent="0.2">
      <c r="A15" s="30" t="s">
        <v>199</v>
      </c>
      <c r="B15" s="30"/>
      <c r="C15" s="55"/>
      <c r="D15" s="36">
        <v>197767620</v>
      </c>
      <c r="E15" s="55"/>
      <c r="F15" s="36">
        <v>0</v>
      </c>
      <c r="G15" s="55"/>
      <c r="H15" s="36">
        <v>0</v>
      </c>
      <c r="I15" s="55"/>
      <c r="J15" s="36">
        <f t="shared" si="0"/>
        <v>197767620</v>
      </c>
      <c r="K15" s="55"/>
      <c r="L15" s="36">
        <v>0</v>
      </c>
      <c r="M15" s="55"/>
      <c r="N15" s="36">
        <v>0</v>
      </c>
      <c r="O15" s="55"/>
      <c r="P15" s="36">
        <v>0</v>
      </c>
      <c r="Q15" s="55"/>
      <c r="R15" s="36">
        <v>0</v>
      </c>
    </row>
    <row r="16" spans="1:18" ht="21.75" customHeight="1" x14ac:dyDescent="0.2">
      <c r="A16" s="53" t="s">
        <v>72</v>
      </c>
      <c r="B16" s="53"/>
      <c r="D16" s="54">
        <v>209772885</v>
      </c>
      <c r="F16" s="54">
        <v>-18125000</v>
      </c>
      <c r="H16" s="54">
        <v>0</v>
      </c>
      <c r="J16" s="54">
        <f>SUM(J9:J15)</f>
        <v>1220985176</v>
      </c>
      <c r="L16" s="54">
        <v>2459325719</v>
      </c>
      <c r="N16" s="54">
        <v>-18125000</v>
      </c>
      <c r="P16" s="54">
        <v>-179250000</v>
      </c>
      <c r="R16" s="54">
        <v>2261950719</v>
      </c>
    </row>
    <row r="21" spans="10:10" ht="18.75" x14ac:dyDescent="0.2">
      <c r="J21" s="7">
        <v>162131165</v>
      </c>
    </row>
    <row r="22" spans="10:10" ht="18.75" x14ac:dyDescent="0.2">
      <c r="J22" s="7">
        <v>741758220</v>
      </c>
    </row>
    <row r="23" spans="10:10" ht="18.75" x14ac:dyDescent="0.2">
      <c r="J23" s="7">
        <v>559426210</v>
      </c>
    </row>
  </sheetData>
  <mergeCells count="15">
    <mergeCell ref="A8:B8"/>
    <mergeCell ref="A9:B9"/>
    <mergeCell ref="A10:B10"/>
    <mergeCell ref="A11:B11"/>
    <mergeCell ref="A16:B16"/>
    <mergeCell ref="A12:B12"/>
    <mergeCell ref="A13:B13"/>
    <mergeCell ref="A14:B14"/>
    <mergeCell ref="A15:B15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سپرده کالایی'!Print_Area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کالایی'!Print_Area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amin roohi</cp:lastModifiedBy>
  <dcterms:created xsi:type="dcterms:W3CDTF">2025-05-19T05:02:30Z</dcterms:created>
  <dcterms:modified xsi:type="dcterms:W3CDTF">2025-05-19T08:43:21Z</dcterms:modified>
</cp:coreProperties>
</file>